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ocuments\PROJEKTI , DPN\LJ-Kranj-Jesenice-d.m._2.tir\JN\1_JN_Izdelava SP, OP, DPN in invest. zasnove, 2.3.2020\"/>
    </mc:Choice>
  </mc:AlternateContent>
  <bookViews>
    <workbookView xWindow="0" yWindow="60" windowWidth="28800" windowHeight="13065"/>
  </bookViews>
  <sheets>
    <sheet name="List1" sheetId="1" r:id="rId1"/>
  </sheets>
  <definedNames>
    <definedName name="_Hlk159999988" localSheetId="0">List1!$A$54</definedName>
    <definedName name="_Toc41561686" localSheetId="0">List1!$B$7</definedName>
    <definedName name="OLE_LINK4" localSheetId="0">List1!$A$52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5" i="1" l="1"/>
  <c r="F194" i="1"/>
  <c r="F193" i="1"/>
  <c r="F192" i="1"/>
  <c r="F191" i="1"/>
  <c r="F190" i="1"/>
  <c r="F98" i="1"/>
  <c r="F97" i="1"/>
  <c r="F96" i="1"/>
  <c r="F94" i="1"/>
  <c r="F93" i="1"/>
  <c r="F92" i="1"/>
  <c r="F91" i="1"/>
  <c r="F90" i="1"/>
  <c r="F89" i="1"/>
  <c r="F83" i="1"/>
  <c r="F82" i="1"/>
  <c r="F81" i="1"/>
  <c r="F80" i="1"/>
  <c r="F196" i="1" l="1"/>
  <c r="F173" i="1"/>
  <c r="F174" i="1"/>
  <c r="F175" i="1"/>
  <c r="F176" i="1"/>
  <c r="F177" i="1"/>
  <c r="F171" i="1"/>
  <c r="F172" i="1"/>
  <c r="F159" i="1"/>
  <c r="F158" i="1"/>
  <c r="F156" i="1"/>
  <c r="F155" i="1"/>
  <c r="F154" i="1"/>
  <c r="F153" i="1"/>
  <c r="F152" i="1"/>
  <c r="F151" i="1"/>
  <c r="F150" i="1"/>
  <c r="F149" i="1"/>
  <c r="F148" i="1"/>
  <c r="F147" i="1"/>
  <c r="F146" i="1"/>
  <c r="F145" i="1"/>
  <c r="F144" i="1"/>
  <c r="F143" i="1"/>
  <c r="F142" i="1"/>
  <c r="F141" i="1"/>
  <c r="F139" i="1"/>
  <c r="F138" i="1"/>
  <c r="F137" i="1"/>
  <c r="F136" i="1"/>
  <c r="F135" i="1"/>
  <c r="F134" i="1"/>
  <c r="F133" i="1"/>
  <c r="F132" i="1"/>
  <c r="F131" i="1"/>
  <c r="F130" i="1"/>
  <c r="F129" i="1"/>
  <c r="F128" i="1"/>
  <c r="F127" i="1"/>
  <c r="F126" i="1"/>
  <c r="F125" i="1"/>
  <c r="F124" i="1"/>
  <c r="F123" i="1"/>
  <c r="F122" i="1"/>
  <c r="F121" i="1"/>
  <c r="F119" i="1"/>
  <c r="F118" i="1"/>
  <c r="F117" i="1"/>
  <c r="F116" i="1"/>
  <c r="F115" i="1"/>
  <c r="F114" i="1"/>
  <c r="F113" i="1"/>
  <c r="F112" i="1"/>
  <c r="F101" i="1"/>
  <c r="F102" i="1"/>
  <c r="F103" i="1"/>
  <c r="F104" i="1"/>
  <c r="F105" i="1"/>
  <c r="F106" i="1"/>
  <c r="F107" i="1"/>
  <c r="F108" i="1"/>
  <c r="F109" i="1"/>
  <c r="F110" i="1"/>
  <c r="F100" i="1"/>
  <c r="F75" i="1"/>
  <c r="F76" i="1"/>
  <c r="F74" i="1"/>
  <c r="F55" i="1"/>
  <c r="F56" i="1"/>
  <c r="F57" i="1"/>
  <c r="F54" i="1"/>
  <c r="F160" i="1" l="1"/>
  <c r="E13" i="1" s="1"/>
  <c r="F13" i="1" s="1"/>
  <c r="F178" i="1"/>
  <c r="E18" i="1" s="1"/>
  <c r="F18" i="1" s="1"/>
  <c r="F58" i="1"/>
  <c r="E9" i="1" s="1"/>
  <c r="F9" i="1" s="1"/>
  <c r="F31" i="1"/>
  <c r="F29" i="1"/>
  <c r="F28" i="1"/>
  <c r="F27" i="1"/>
  <c r="F24" i="1"/>
  <c r="F17" i="1"/>
  <c r="F21" i="1"/>
  <c r="F22" i="1"/>
  <c r="F23" i="1"/>
  <c r="F25" i="1"/>
  <c r="F26" i="1"/>
  <c r="F32" i="1"/>
  <c r="F33" i="1"/>
  <c r="F36" i="1"/>
  <c r="F20" i="1"/>
  <c r="F11" i="1"/>
  <c r="E15" i="1" l="1"/>
  <c r="F15" i="1" s="1"/>
  <c r="F7" i="1"/>
  <c r="E34" i="1" l="1"/>
  <c r="F34" i="1" s="1"/>
  <c r="E37" i="1" s="1"/>
  <c r="F37" i="1" s="1"/>
  <c r="F38" i="1" l="1"/>
  <c r="F39" i="1" l="1"/>
  <c r="F40" i="1" s="1"/>
</calcChain>
</file>

<file path=xl/sharedStrings.xml><?xml version="1.0" encoding="utf-8"?>
<sst xmlns="http://schemas.openxmlformats.org/spreadsheetml/2006/main" count="317" uniqueCount="178">
  <si>
    <t>Enota</t>
  </si>
  <si>
    <t>Cena / enoto</t>
  </si>
  <si>
    <t>EUR brez DDV</t>
  </si>
  <si>
    <t>Analiza predhodno izdelane dokumentacije – priprava terminskega plana</t>
  </si>
  <si>
    <t>kom</t>
  </si>
  <si>
    <t>Predlog rešitve dvotirne proge in podrobnejše tehnične rešitve (strokovne podlage za vse načrtovane ureditve, tehnično poročilo, katastrski elaborat, popis del s predračunskim elaboratom, 3D vizualizacija)</t>
  </si>
  <si>
    <t>Ostali elaborati in študije</t>
  </si>
  <si>
    <t>Analiza tveganja za onesnaženje podzemne vode</t>
  </si>
  <si>
    <t>Ocena obremenitve s hrupom s predlogom protihrupnih ukrepov</t>
  </si>
  <si>
    <t>Elaborat posegov na kmetijska zemljišča</t>
  </si>
  <si>
    <t>Elaborat ravnanja z izkopanim materialom</t>
  </si>
  <si>
    <t>Elaborat ureditve gradbišča</t>
  </si>
  <si>
    <t>Strokovne podlage s področja okolja</t>
  </si>
  <si>
    <t>Strokovne podlage za podnebne spremembe</t>
  </si>
  <si>
    <t>Elaborat o pričakovanem obremenjevanju naravnega in življenjskega okolja z elektromagnetnim sevanjem</t>
  </si>
  <si>
    <t>Elaborat v zvezi s kulturno dediščino</t>
  </si>
  <si>
    <t>Okoljsko poročilo z Dodatkom</t>
  </si>
  <si>
    <t>kpl</t>
  </si>
  <si>
    <t>DPN (vse faze)</t>
  </si>
  <si>
    <t>Investicijska zasnova</t>
  </si>
  <si>
    <t>Prečiščena besedila tangiranih DPN-jev</t>
  </si>
  <si>
    <t>Usklajevanja, koordinacijski sestanki, vključno z vsemi materialnimi stroški in pripravo vmesnih in končnih dokumentov</t>
  </si>
  <si>
    <t>Čuvajska služba pri delih v območju aktivnega tira, opravi jo lahko samo pooblaščen in usposobljen delavec SŽ</t>
  </si>
  <si>
    <t>ure</t>
  </si>
  <si>
    <t>Skupaj brez DDV (11+12)</t>
  </si>
  <si>
    <t>Skupaj z DDV</t>
  </si>
  <si>
    <t>4.1</t>
  </si>
  <si>
    <t>4.2</t>
  </si>
  <si>
    <t>4.3</t>
  </si>
  <si>
    <t>4.4</t>
  </si>
  <si>
    <t>4.5</t>
  </si>
  <si>
    <t>4.6</t>
  </si>
  <si>
    <t>4.7</t>
  </si>
  <si>
    <t>4.8</t>
  </si>
  <si>
    <t>4.9</t>
  </si>
  <si>
    <t>4.10</t>
  </si>
  <si>
    <t>4.11</t>
  </si>
  <si>
    <t>4.12</t>
  </si>
  <si>
    <t>vrednosti  postavk od 1 do 9</t>
  </si>
  <si>
    <r>
      <t xml:space="preserve">Geodetske podlage 
</t>
    </r>
    <r>
      <rPr>
        <sz val="10"/>
        <color rgb="FFFF0000"/>
        <rFont val="Arial"/>
        <family val="2"/>
        <charset val="238"/>
      </rPr>
      <t>Po prilogi 2</t>
    </r>
  </si>
  <si>
    <r>
      <t xml:space="preserve">Geološko–geotehniški in hidrogeološki elaborat 
</t>
    </r>
    <r>
      <rPr>
        <sz val="10"/>
        <color rgb="FFFF0000"/>
        <rFont val="Arial"/>
        <family val="2"/>
        <charset val="238"/>
      </rPr>
      <t>Po prilogi 3</t>
    </r>
  </si>
  <si>
    <r>
      <t xml:space="preserve">Hidrološko–hidravlična študija 
</t>
    </r>
    <r>
      <rPr>
        <sz val="10"/>
        <color rgb="FFFF0000"/>
        <rFont val="Arial"/>
        <family val="2"/>
        <charset val="238"/>
      </rPr>
      <t>Po prilogi 4</t>
    </r>
  </si>
  <si>
    <t>Analize obstoječe onesnaženosti tal          (10 vzorčnih mest  - vzorčenje in analize)</t>
  </si>
  <si>
    <t xml:space="preserve">Nepredvidena dela v višini 10% vseh del </t>
  </si>
  <si>
    <t>10 %
vrednosti postavk od 1 do 11</t>
  </si>
  <si>
    <t>Specifikacija ponudbene cene za izdelavo LIDAR posnetka, digitalnega modela terena (DMR) in digitalnega modela pokrovnosti (DMP), ortofoto posnetka in izdelavo geodetskega načrta za potrebe izdelave za potrebe izdelave strokovnih podlag in DPN</t>
  </si>
  <si>
    <t>Opis dela</t>
  </si>
  <si>
    <t>Količina</t>
  </si>
  <si>
    <t>Cena v</t>
  </si>
  <si>
    <t>Zajem podatkov s tehnologijo LIDAR iz zraka</t>
  </si>
  <si>
    <t>ha</t>
  </si>
  <si>
    <t>Izdelava digitalnega modela terena (DMR) in digitalnega modela pokrovnosti (DMP)</t>
  </si>
  <si>
    <t>Izdelava digitalnega barvnega ortofoto posnetka</t>
  </si>
  <si>
    <t>Izdelava detajlnega geodetskega načrta v merilu 1:1000</t>
  </si>
  <si>
    <t>OPOMBA:</t>
  </si>
  <si>
    <t>Ponudnik:</t>
  </si>
  <si>
    <t>(podpis, žig)</t>
  </si>
  <si>
    <t>Podpis, žig:</t>
  </si>
  <si>
    <t>PREDVIDENA DELA</t>
  </si>
  <si>
    <t xml:space="preserve">I. VRTALNA DELA         </t>
  </si>
  <si>
    <t>Prevozi vrtalnih garnitur in opreme</t>
  </si>
  <si>
    <t>km</t>
  </si>
  <si>
    <t>Formiranje delovišča (najem prostora, kontejner, WC,…)</t>
  </si>
  <si>
    <t>pavšal</t>
  </si>
  <si>
    <t xml:space="preserve">Premiki med vrtinami </t>
  </si>
  <si>
    <r>
      <t>Število vrtin - trasa</t>
    </r>
    <r>
      <rPr>
        <sz val="10"/>
        <color theme="1"/>
        <rFont val="Arial"/>
        <family val="2"/>
        <charset val="238"/>
      </rPr>
      <t xml:space="preserve">              </t>
    </r>
  </si>
  <si>
    <t>55 vrtin a 10 m = 550 m</t>
  </si>
  <si>
    <t>50 vrtin a 15 m = 750 m</t>
  </si>
  <si>
    <t>vrtin:105; skupaj: 1300 m</t>
  </si>
  <si>
    <t xml:space="preserve"> - v zemljinah (glina, melj)</t>
  </si>
  <si>
    <t>m</t>
  </si>
  <si>
    <t xml:space="preserve"> - v  produ, grušču in preperini</t>
  </si>
  <si>
    <t xml:space="preserve"> - v hribini (kamnini)</t>
  </si>
  <si>
    <t xml:space="preserve"> - cevitev</t>
  </si>
  <si>
    <t>Število vrtin – objekti: predori, pokrit vkop, podporne in oporne konstrukcije, podvozi, podhodi, nadvozi, nadhodi, večji prepusti, premostitveni objekti</t>
  </si>
  <si>
    <t>40 vrtin a 10 m = 400 m</t>
  </si>
  <si>
    <t>160 vrtin a 15 m = 2400 m</t>
  </si>
  <si>
    <t>85 vrtin a 20 m = 1700 m</t>
  </si>
  <si>
    <t>20 vrtin a 30 m = 600 m</t>
  </si>
  <si>
    <t>vrtin:305; skupaj: 5100 m</t>
  </si>
  <si>
    <t xml:space="preserve"> - v hribini (vrtine do globine 10 m)</t>
  </si>
  <si>
    <t xml:space="preserve"> - v preperini in hribini (vrtine do globine 20 m)</t>
  </si>
  <si>
    <t xml:space="preserve"> - v preperini in hribini (z izplako, strukturno, do globine 30 m)</t>
  </si>
  <si>
    <t>Druga terenska dela</t>
  </si>
  <si>
    <t xml:space="preserve">Odvzem vzorcev:     kategorija 1                           </t>
  </si>
  <si>
    <t xml:space="preserve">                                 kategorija 2</t>
  </si>
  <si>
    <t>Sondažni izkopi – izvedba in organizacija</t>
  </si>
  <si>
    <t>II. GEOTEHNIČNE MERITVE V VRTINAH, IZKOPIH</t>
  </si>
  <si>
    <t>Meritev s krožno ploščo, CBR, LDP</t>
  </si>
  <si>
    <t>Meritve s presiometrom (3 meritve na odsek)</t>
  </si>
  <si>
    <t>Izvedba SPT (predvidoma 3 kom/vrtino)</t>
  </si>
  <si>
    <t>Izvedba črpalnega testa ali  VDP</t>
  </si>
  <si>
    <t>Izvedba preiskave tal s konusnim penetrometrom (CPTU)     9 kom</t>
  </si>
  <si>
    <t>Izvedba meritev z dinamičnim penetrometrom - DPSH-b (predvidoma 150 sond a 8 m)</t>
  </si>
  <si>
    <t>Vgradnja piezometrov 30 kom (globine do 30 m; cevitev, izdelava ustja, pokrova in obešanke)</t>
  </si>
  <si>
    <t>Aktivacija piezometra</t>
  </si>
  <si>
    <t>Izvedba meritev (nabava in vgradnja kontinuiranih merilnikov nivoja podzemne vode)</t>
  </si>
  <si>
    <t>Vgradnja inklinometrov 15 kom (globine do 30 m; cevitev, izdelava ustja, pokrova in obešanke)</t>
  </si>
  <si>
    <t>Inklinometrske meritve (nulta+3 meritve) s končnim poročilom</t>
  </si>
  <si>
    <t>III. GEOTEHNIČNA DELA IN GEOFIZIKALNE MERITVE NA POVRŠINI</t>
  </si>
  <si>
    <t>Geodetski posnetki ustja vrtin, sondažnih izkopov, DPSH-b, CPTU</t>
  </si>
  <si>
    <t>Lociranje vrtin, geološka in geotehnična spremljava</t>
  </si>
  <si>
    <t>dan/inž</t>
  </si>
  <si>
    <t>odvzem vzorcev in popisi jeder</t>
  </si>
  <si>
    <t>dan/teh</t>
  </si>
  <si>
    <t>Inženirskogeološko in hidrogeološko kartiranje</t>
  </si>
  <si>
    <t>Vodenje raziskav s pridobivanjem soglasij lastnikov za vrtanje</t>
  </si>
  <si>
    <t>Vertikalno električno sondiranje</t>
  </si>
  <si>
    <t>Električna tomografija</t>
  </si>
  <si>
    <t>Seizmična refrakcijska tomografija</t>
  </si>
  <si>
    <t xml:space="preserve">IV. LABORATORIJSKE PREISKAVE </t>
  </si>
  <si>
    <t>Naravna vlažnost</t>
  </si>
  <si>
    <t>Konsistenca</t>
  </si>
  <si>
    <t>Prostorninska teža</t>
  </si>
  <si>
    <t>Strižne karakteristike – drenirano stanje</t>
  </si>
  <si>
    <t>Strižne karakteristike – nedrenirano stanje</t>
  </si>
  <si>
    <t>Preiskave stisljivosti - edometer</t>
  </si>
  <si>
    <t>Preiskava nabrekljivosti sivice</t>
  </si>
  <si>
    <t>Sejalna analiza</t>
  </si>
  <si>
    <t>Sejalna analiza-kombinirana preiskava</t>
  </si>
  <si>
    <t>Vodoprepustnost</t>
  </si>
  <si>
    <t>Enoosna tlačna trdnost zemljin</t>
  </si>
  <si>
    <t>Enoosna tlačna trdnost kamnin</t>
  </si>
  <si>
    <t>Triosne preiskave zemljin</t>
  </si>
  <si>
    <t>Preiskave vgradljivosti materiala; CBR 1 in 2</t>
  </si>
  <si>
    <t>Preiskave vgradljivosti materiala; proctorjev preiskus</t>
  </si>
  <si>
    <t>Modul elastičnosti in Poissonov količnik kamnin</t>
  </si>
  <si>
    <t>Strižna trdnost kamnin in razpok v direktnem strižnem aparatu</t>
  </si>
  <si>
    <t>Poročilo o laboratorijskih preiskavah</t>
  </si>
  <si>
    <t>Poročilo o vgradljivosti materialov</t>
  </si>
  <si>
    <t>V. IZDELEVA GEOTEHNIČNE DOKUMENTACIJE ZA NIVO DPN</t>
  </si>
  <si>
    <t>Izdelava inženirsko – geoloških kart</t>
  </si>
  <si>
    <t>Vzdolžni in prečni inženirsko – geološki profili</t>
  </si>
  <si>
    <t>Profili vrtin in sondažnih izkopov</t>
  </si>
  <si>
    <t>Stabilnostne analize in posedki</t>
  </si>
  <si>
    <t>Geološko geotehniški in hidrogeološki elaborat na območju trase železniške proge</t>
  </si>
  <si>
    <t>Geološko geotehniški in hidrogeološki elaborat o pogojih gradnje predorov in pokritega vkopa</t>
  </si>
  <si>
    <t>Geološko geotehniški elaborati za oporne in podporne konstrukcije dolžine do 50 m</t>
  </si>
  <si>
    <t>Geološko geotehniški elaborati za oporne in podporne konstrukcije dolžine nad 50 m</t>
  </si>
  <si>
    <t>Geološko geotehniški elaborati za oporne in podporne konstrukcije - za sanacijo obstoječih AB in kamnitih zidov</t>
  </si>
  <si>
    <t>Geološko geotehniški elaborati za podvoze in podhode</t>
  </si>
  <si>
    <t>Geološko geotehniški elaborati za nadvoze in nadhode</t>
  </si>
  <si>
    <t>Geološko geotehniški elaborat za večje prepuste</t>
  </si>
  <si>
    <t>Geološko geotehniški elaborat za premostitvene objekte</t>
  </si>
  <si>
    <t>Poročilo o geofizikalnih meritvah</t>
  </si>
  <si>
    <t>VI. DRUGA DELA-TEHNIČNA OBDELAVA</t>
  </si>
  <si>
    <t>Število izvodov za recenzijo</t>
  </si>
  <si>
    <t>Število izvodov usklajenih z recenzijo</t>
  </si>
  <si>
    <t>Skupaj brez DDV</t>
  </si>
  <si>
    <t>Cena v EUR brez DDV</t>
  </si>
  <si>
    <t>Proučitev obstoječe in terminski plan/Pripravljalna dela</t>
  </si>
  <si>
    <t>Geodetska dela / Določitev hidravličnih karakteristik obstoječih vodnogospodarskih objektov (izmera prečnih profilov, mostnih odprtin, prepustov in drugih detajlov) in izmera prečnih profilov vodotokov, ki so potrebni za izdelavo HHŠ in izris podatkov v elektronski in grafični obliki.</t>
  </si>
  <si>
    <t>Priprava hidroloških izhodišč za obstoječe stanje in načrtovano stanje</t>
  </si>
  <si>
    <t>Izdelava hidravlične študije za obstoječe stanje brez načrtovanega posega (KPN, KRPN, KEN, KREN)</t>
  </si>
  <si>
    <t>Izdelava hidravlične študije za načrtovano stanje (KPN, KRPN) z upoštevanjem omilitvenih ukrepov</t>
  </si>
  <si>
    <t>Izdelava hidravlične študije za načrtovano stanje (KEN in KREN) z upoštevanjem omilitvenih ukrepov</t>
  </si>
  <si>
    <t>Izdelava poročila z opisom omilitvenih ukrepov</t>
  </si>
  <si>
    <t>Specifikacija ponudbene cene
Ponudnik mora izpolniti vse tabele v prilogah 1, 2, 3, 4 in 5.
V Prilogi 1:  opredeli ceno na enoto in skupno vrednost za posamezne vsebinske sklope. V ponudbeni ceni morajo biti zajeta vsa dela in stroški potrebni za popolno dokončanje vseh del po projektni nalogi oz. pogodbi. Stroški in dela, ki ni so posebej specificirani v specifikaciji ponudbene cene, kot npr. materialni stroški,   stroški pridobivanja podatkov in podlag, stroški predstavitev poteka projektiranja, stroški izdelave  poročil, stroški morebitnega pridobivanja soglasij, izredni stroški GURS in vsi stroški podizvajalcev,  stroški, ki izhajajo iz veljavne zakonodaje ter ostali morebitni dodatni stroški povezani z izvedbo naloge morajo biti zajeti v cenah na enoto ponudbenega predračuna. Končna - skupna ponudbena cena mora vsebovati skupno vrednost del, davek na dodano vrednost. .
Priloga 1: Specifikacija ponudbene cene
Priloga 2: Specifikacija ponudbene cene za GEODETSKE PODLAGE
Priloga 3: Specifikacija ponudbene cene za GEOLOŠKO–GEOTEHNIŠKI IN HIDROGEOLOŠKI ELABORAT
Priloga 4: Specifikacija ponudbene cene za HIDROLOŠKO–HIDRAVLIČNO ŠTUDIJO
 Priloga 5: Specifikacija ponudbene cene za PROMETNO-TEHNOLOŠKO ŠTUDIJO</t>
  </si>
  <si>
    <r>
      <t xml:space="preserve">Prometno-tehnološka študija 
</t>
    </r>
    <r>
      <rPr>
        <sz val="10"/>
        <color rgb="FFFF0000"/>
        <rFont val="Arial"/>
        <family val="2"/>
        <charset val="238"/>
      </rPr>
      <t>Po prilogi 5</t>
    </r>
  </si>
  <si>
    <t>Cena / enoto v</t>
  </si>
  <si>
    <t>Cena / enoto v EUR brez DDV</t>
  </si>
  <si>
    <t xml:space="preserve">Cena v </t>
  </si>
  <si>
    <t>DDV 22 %</t>
  </si>
  <si>
    <t>Zap.št.</t>
  </si>
  <si>
    <t xml:space="preserve">Priloga 2: Specifikacija ponudbene cene za GEODETSKE PODLAGE </t>
  </si>
  <si>
    <t>Geodetska dela v zvezi z določitvijo hidravličnih karakteristik obstoječih vodnogospodarskih objektov (izmera mostnih odprtin, prepustov in drugih detajlov) in izmera prečnih profilov vodotokov so zajeta v Prilogi 4: Specifikacija ponudbene cene za HIDROLOŠKO–HIDRAVLIČNO ŠTUDIJO!</t>
  </si>
  <si>
    <t>Priloga 3: Specifikacija ponudbene cene za GEOLOŠKO–GEOTEHNIŠKI IN HIDROGEOLOŠKI ELABORAT</t>
  </si>
  <si>
    <t>Priloga 4: Specifikacija ponudbene cene za HIDROLOŠKO–HIDRAVLIČNO ŠTUDIJO</t>
  </si>
  <si>
    <t>Priloga 5: Specifikacija ponudbene cene za PROMETNO–TEHNOLOŠKO ŠTUDIJO</t>
  </si>
  <si>
    <t>Priloga 1:  Specifikacija ponudbene cene</t>
  </si>
  <si>
    <t>A</t>
  </si>
  <si>
    <t>B</t>
  </si>
  <si>
    <t xml:space="preserve">Prometno-tehnološka analiza obstoječe proge št. 20 Ljubljana–Jesenice–d.m. in novelacija prometne študije </t>
  </si>
  <si>
    <t>Mikroskopski železniški model</t>
  </si>
  <si>
    <t>Posamezne faze oz. etape nadgradnje obstoječe proge</t>
  </si>
  <si>
    <t>Prometno-tehnološko preveritev v sklopu strokovnih podlag za DPN</t>
  </si>
  <si>
    <t>Elaborat tehnologije železniškega prometa v času gradnje</t>
  </si>
  <si>
    <t>Elaborat postopnega vključevanja v obratovanje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</si>
</sst>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8" x14ac:knownFonts="1">
    <font>
      <sz val="11"/>
      <color theme="1"/>
      <name val="Calibri"/>
      <family val="2"/>
      <charset val="238"/>
      <scheme val="minor"/>
    </font>
    <font>
      <b/>
      <sz val="10"/>
      <color theme="1"/>
      <name val="Arial"/>
      <family val="2"/>
      <charset val="238"/>
    </font>
    <font>
      <sz val="10"/>
      <color theme="1"/>
      <name val="Arial"/>
      <family val="2"/>
      <charset val="238"/>
    </font>
    <font>
      <sz val="10"/>
      <color rgb="FF000000"/>
      <name val="Arial"/>
      <family val="2"/>
      <charset val="238"/>
    </font>
    <font>
      <sz val="10"/>
      <color rgb="FFFF0000"/>
      <name val="Arial"/>
      <family val="2"/>
      <charset val="238"/>
    </font>
    <font>
      <sz val="11"/>
      <color theme="1"/>
      <name val="Arial"/>
      <family val="2"/>
      <charset val="238"/>
    </font>
    <font>
      <b/>
      <sz val="10"/>
      <color rgb="FF000000"/>
      <name val="Arial"/>
      <family val="2"/>
      <charset val="238"/>
    </font>
    <font>
      <sz val="10"/>
      <color theme="1"/>
      <name val="Calibri"/>
      <family val="2"/>
      <charset val="238"/>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132">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7" fillId="0" borderId="0" xfId="0" applyFont="1" applyAlignment="1">
      <alignment horizontal="left" vertical="center" indent="2"/>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left" vertical="center" indent="15"/>
    </xf>
    <xf numFmtId="0" fontId="1" fillId="2" borderId="0" xfId="0" applyFont="1" applyFill="1" applyBorder="1" applyAlignment="1">
      <alignment horizontal="justify" vertical="center" wrapText="1"/>
    </xf>
    <xf numFmtId="0" fontId="3" fillId="0" borderId="0" xfId="0" applyFont="1" applyBorder="1" applyAlignment="1">
      <alignment vertical="center"/>
    </xf>
    <xf numFmtId="0" fontId="6" fillId="0" borderId="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Alignment="1">
      <alignment horizontal="left" vertical="center" indent="15"/>
    </xf>
    <xf numFmtId="4" fontId="2" fillId="3" borderId="4" xfId="0" applyNumberFormat="1" applyFont="1" applyFill="1" applyBorder="1" applyAlignment="1" applyProtection="1">
      <alignment horizontal="right" vertical="center" wrapText="1"/>
      <protection locked="0"/>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0" fontId="1" fillId="0" borderId="4" xfId="0" applyFont="1" applyFill="1" applyBorder="1" applyAlignment="1">
      <alignment vertical="center" wrapText="1"/>
    </xf>
    <xf numFmtId="49" fontId="2" fillId="0" borderId="5" xfId="0" applyNumberFormat="1" applyFont="1" applyFill="1" applyBorder="1" applyAlignment="1">
      <alignment horizontal="center" vertical="center" wrapText="1"/>
    </xf>
    <xf numFmtId="4" fontId="2" fillId="0" borderId="4" xfId="0" applyNumberFormat="1"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0" fontId="3" fillId="0" borderId="4" xfId="0" applyFont="1" applyFill="1" applyBorder="1" applyAlignment="1">
      <alignment vertical="center" wrapText="1"/>
    </xf>
    <xf numFmtId="4" fontId="2" fillId="0" borderId="6" xfId="0" applyNumberFormat="1" applyFont="1" applyFill="1" applyBorder="1" applyAlignment="1">
      <alignment horizontal="right" vertical="center" wrapText="1"/>
    </xf>
    <xf numFmtId="164" fontId="1" fillId="0" borderId="9" xfId="0" applyNumberFormat="1" applyFont="1" applyFill="1" applyBorder="1" applyAlignment="1">
      <alignment horizontal="right" vertical="center" wrapText="1"/>
    </xf>
    <xf numFmtId="164" fontId="1" fillId="0" borderId="4" xfId="0" applyNumberFormat="1" applyFont="1" applyFill="1" applyBorder="1" applyAlignment="1">
      <alignment horizontal="right" vertical="center" wrapText="1"/>
    </xf>
    <xf numFmtId="3" fontId="2" fillId="0" borderId="4"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5" xfId="0" applyFont="1" applyFill="1" applyBorder="1" applyAlignment="1">
      <alignment horizontal="center" vertical="center" wrapText="1"/>
    </xf>
    <xf numFmtId="4" fontId="1" fillId="0" borderId="4" xfId="0" applyNumberFormat="1" applyFont="1" applyFill="1" applyBorder="1" applyAlignment="1">
      <alignment horizontal="right" vertical="center" wrapText="1"/>
    </xf>
    <xf numFmtId="0" fontId="2" fillId="0" borderId="4" xfId="0" applyFont="1" applyFill="1" applyBorder="1" applyAlignment="1">
      <alignment horizontal="right" vertical="center" wrapText="1"/>
    </xf>
    <xf numFmtId="4" fontId="3" fillId="3" borderId="4" xfId="0" applyNumberFormat="1" applyFont="1" applyFill="1" applyBorder="1" applyAlignment="1" applyProtection="1">
      <alignment horizontal="right" vertical="center"/>
      <protection locked="0"/>
    </xf>
    <xf numFmtId="4" fontId="3" fillId="3" borderId="4" xfId="0" applyNumberFormat="1" applyFont="1" applyFill="1" applyBorder="1" applyAlignment="1" applyProtection="1">
      <alignment vertical="center"/>
      <protection locked="0"/>
    </xf>
    <xf numFmtId="4" fontId="2" fillId="3" borderId="4" xfId="0" applyNumberFormat="1" applyFont="1" applyFill="1" applyBorder="1" applyAlignment="1" applyProtection="1">
      <alignment vertical="center"/>
      <protection locked="0"/>
    </xf>
    <xf numFmtId="0" fontId="2" fillId="0" borderId="5" xfId="0" applyFont="1" applyFill="1" applyBorder="1" applyAlignment="1">
      <alignment horizontal="justify" vertical="center" wrapText="1"/>
    </xf>
    <xf numFmtId="0" fontId="1" fillId="0" borderId="5" xfId="0" applyFont="1" applyFill="1" applyBorder="1" applyAlignment="1">
      <alignment vertical="center"/>
    </xf>
    <xf numFmtId="0" fontId="2" fillId="0" borderId="5" xfId="0" applyFont="1" applyFill="1" applyBorder="1" applyAlignment="1">
      <alignment vertical="center" wrapText="1"/>
    </xf>
    <xf numFmtId="0" fontId="1" fillId="0" borderId="5" xfId="0" applyFont="1" applyFill="1" applyBorder="1" applyAlignment="1">
      <alignment horizontal="justify" vertical="center" wrapText="1"/>
    </xf>
    <xf numFmtId="0" fontId="1" fillId="0" borderId="4" xfId="0" applyFont="1" applyFill="1" applyBorder="1" applyAlignment="1">
      <alignment horizontal="right" vertical="center" wrapText="1"/>
    </xf>
    <xf numFmtId="0" fontId="3" fillId="0" borderId="4" xfId="0" applyFont="1" applyFill="1" applyBorder="1" applyAlignment="1">
      <alignment horizontal="right" vertical="center"/>
    </xf>
    <xf numFmtId="4" fontId="3" fillId="0" borderId="4" xfId="0" applyNumberFormat="1" applyFont="1" applyFill="1" applyBorder="1" applyAlignment="1">
      <alignment horizontal="right" vertical="center"/>
    </xf>
    <xf numFmtId="0" fontId="2" fillId="0" borderId="12" xfId="0" applyFont="1" applyFill="1" applyBorder="1" applyAlignment="1">
      <alignment horizontal="justify" vertical="center" wrapText="1"/>
    </xf>
    <xf numFmtId="0" fontId="2" fillId="0" borderId="7" xfId="0" applyFont="1" applyFill="1" applyBorder="1" applyAlignment="1">
      <alignment horizontal="justify" vertical="center" wrapText="1"/>
    </xf>
    <xf numFmtId="3" fontId="2" fillId="0" borderId="4" xfId="0" applyNumberFormat="1" applyFont="1" applyFill="1" applyBorder="1" applyAlignment="1">
      <alignment horizontal="center" vertical="center"/>
    </xf>
    <xf numFmtId="0" fontId="2" fillId="0" borderId="5" xfId="0" applyFont="1" applyFill="1" applyBorder="1" applyAlignment="1">
      <alignment horizontal="justify" vertical="center"/>
    </xf>
    <xf numFmtId="0" fontId="2" fillId="0" borderId="4" xfId="0" applyFont="1" applyFill="1" applyBorder="1" applyAlignment="1">
      <alignment horizontal="center" vertical="center"/>
    </xf>
    <xf numFmtId="0" fontId="2" fillId="0" borderId="12" xfId="0" applyFont="1" applyFill="1" applyBorder="1" applyAlignment="1">
      <alignment horizontal="justify" vertical="center"/>
    </xf>
    <xf numFmtId="0" fontId="2" fillId="0" borderId="18" xfId="0" applyFont="1" applyFill="1" applyBorder="1" applyAlignment="1">
      <alignment horizontal="justify" vertical="center"/>
    </xf>
    <xf numFmtId="0" fontId="2" fillId="0" borderId="0" xfId="0" applyFont="1"/>
    <xf numFmtId="4" fontId="3" fillId="3" borderId="4" xfId="0" applyNumberFormat="1" applyFont="1" applyFill="1" applyBorder="1" applyAlignment="1" applyProtection="1">
      <alignment vertical="center" wrapText="1"/>
      <protection locked="0"/>
    </xf>
    <xf numFmtId="0" fontId="6" fillId="0" borderId="18" xfId="0" applyFont="1" applyFill="1" applyBorder="1" applyAlignment="1">
      <alignment horizontal="center" vertical="center"/>
    </xf>
    <xf numFmtId="0" fontId="6" fillId="0" borderId="9" xfId="0" applyFont="1" applyFill="1" applyBorder="1" applyAlignment="1">
      <alignment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horizontal="center" vertical="center"/>
    </xf>
    <xf numFmtId="3" fontId="3" fillId="0" borderId="4" xfId="0" applyNumberFormat="1" applyFont="1" applyFill="1" applyBorder="1" applyAlignment="1">
      <alignment horizontal="center" vertical="center"/>
    </xf>
    <xf numFmtId="4" fontId="3" fillId="0" borderId="4" xfId="0" applyNumberFormat="1" applyFont="1" applyFill="1" applyBorder="1" applyAlignment="1">
      <alignment vertical="center" wrapText="1"/>
    </xf>
    <xf numFmtId="4" fontId="6" fillId="0" borderId="4" xfId="0" applyNumberFormat="1" applyFont="1" applyFill="1" applyBorder="1" applyAlignment="1">
      <alignment vertical="center"/>
    </xf>
    <xf numFmtId="0" fontId="3" fillId="0" borderId="18" xfId="0" applyFont="1" applyFill="1" applyBorder="1" applyAlignment="1">
      <alignment vertical="center"/>
    </xf>
    <xf numFmtId="4" fontId="1" fillId="0" borderId="9" xfId="0" applyNumberFormat="1" applyFont="1" applyFill="1" applyBorder="1" applyAlignment="1">
      <alignment horizontal="right" vertical="center" wrapText="1"/>
    </xf>
    <xf numFmtId="0" fontId="1" fillId="0" borderId="7" xfId="0" applyFont="1" applyFill="1" applyBorder="1" applyAlignment="1">
      <alignment vertical="center" wrapText="1"/>
    </xf>
    <xf numFmtId="0" fontId="1" fillId="0" borderId="5"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10" xfId="0" applyFont="1" applyFill="1" applyBorder="1" applyAlignment="1">
      <alignment vertical="center" wrapText="1"/>
    </xf>
    <xf numFmtId="0" fontId="1" fillId="0" borderId="9" xfId="0" applyFont="1" applyFill="1" applyBorder="1" applyAlignment="1">
      <alignment vertical="center" wrapText="1"/>
    </xf>
    <xf numFmtId="0" fontId="2" fillId="0" borderId="13" xfId="0" applyFont="1" applyFill="1" applyBorder="1" applyAlignment="1">
      <alignment horizontal="justify" vertical="center"/>
    </xf>
    <xf numFmtId="0" fontId="2" fillId="0" borderId="11" xfId="0" applyFont="1" applyFill="1" applyBorder="1" applyAlignment="1">
      <alignment horizontal="justify" vertical="center"/>
    </xf>
    <xf numFmtId="0" fontId="1" fillId="0" borderId="8" xfId="0" applyFont="1" applyFill="1" applyBorder="1" applyAlignment="1">
      <alignment vertical="center"/>
    </xf>
    <xf numFmtId="0" fontId="1" fillId="0" borderId="10" xfId="0" applyFont="1" applyFill="1" applyBorder="1" applyAlignment="1">
      <alignment vertical="center"/>
    </xf>
    <xf numFmtId="0" fontId="1" fillId="0" borderId="19" xfId="0" applyFont="1" applyFill="1" applyBorder="1" applyAlignment="1">
      <alignment vertical="center"/>
    </xf>
    <xf numFmtId="0" fontId="1" fillId="0" borderId="11"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2" fillId="0" borderId="8" xfId="0" applyFont="1" applyFill="1" applyBorder="1" applyAlignment="1">
      <alignment vertical="center"/>
    </xf>
    <xf numFmtId="0" fontId="2" fillId="0" borderId="19" xfId="0" applyFont="1" applyFill="1" applyBorder="1" applyAlignment="1">
      <alignment vertical="center"/>
    </xf>
    <xf numFmtId="0" fontId="1" fillId="0" borderId="12" xfId="0" applyFont="1" applyFill="1" applyBorder="1" applyAlignment="1">
      <alignment vertical="center" wrapText="1"/>
    </xf>
    <xf numFmtId="0" fontId="1" fillId="0" borderId="11" xfId="0" applyFont="1" applyFill="1" applyBorder="1" applyAlignment="1">
      <alignment vertical="center" wrapText="1"/>
    </xf>
    <xf numFmtId="0" fontId="1" fillId="0" borderId="8" xfId="0" applyFont="1" applyFill="1" applyBorder="1" applyAlignment="1">
      <alignment horizontal="justify" vertical="center"/>
    </xf>
    <xf numFmtId="0" fontId="1" fillId="0" borderId="10" xfId="0" applyFont="1" applyFill="1" applyBorder="1" applyAlignment="1">
      <alignment horizontal="justify" vertical="center"/>
    </xf>
    <xf numFmtId="0" fontId="1" fillId="0" borderId="19" xfId="0" applyFont="1" applyFill="1" applyBorder="1" applyAlignment="1">
      <alignment horizontal="justify" vertical="center"/>
    </xf>
    <xf numFmtId="0" fontId="2" fillId="0" borderId="7"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7" xfId="0" applyFont="1" applyFill="1" applyBorder="1" applyAlignment="1">
      <alignment horizontal="justify" vertical="center"/>
    </xf>
    <xf numFmtId="0" fontId="2" fillId="0" borderId="0" xfId="0" applyFont="1" applyAlignment="1">
      <alignment wrapText="1"/>
    </xf>
    <xf numFmtId="0" fontId="2" fillId="0" borderId="0" xfId="0" applyFont="1" applyAlignment="1"/>
    <xf numFmtId="0" fontId="1" fillId="0" borderId="7" xfId="0" applyFont="1" applyFill="1" applyBorder="1" applyAlignment="1">
      <alignment horizontal="justify" vertical="center" wrapText="1"/>
    </xf>
    <xf numFmtId="0" fontId="1" fillId="0" borderId="11" xfId="0" applyFont="1" applyFill="1" applyBorder="1" applyAlignment="1">
      <alignment horizontal="justify" vertical="center" wrapText="1"/>
    </xf>
    <xf numFmtId="4" fontId="2" fillId="3" borderId="7" xfId="0" applyNumberFormat="1" applyFont="1" applyFill="1" applyBorder="1" applyAlignment="1" applyProtection="1">
      <alignment horizontal="right" vertical="center" wrapText="1"/>
      <protection locked="0"/>
    </xf>
    <xf numFmtId="4" fontId="2" fillId="3" borderId="5" xfId="0" applyNumberFormat="1" applyFont="1" applyFill="1" applyBorder="1" applyAlignment="1" applyProtection="1">
      <alignment horizontal="right" vertical="center" wrapText="1"/>
      <protection locked="0"/>
    </xf>
    <xf numFmtId="1" fontId="2" fillId="0" borderId="7"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4" fontId="2" fillId="0" borderId="7" xfId="0" applyNumberFormat="1" applyFont="1" applyFill="1" applyBorder="1" applyAlignment="1">
      <alignment horizontal="right" vertical="center" wrapText="1"/>
    </xf>
    <xf numFmtId="4" fontId="2" fillId="0" borderId="5" xfId="0" applyNumberFormat="1" applyFont="1" applyFill="1" applyBorder="1" applyAlignment="1">
      <alignment horizontal="right"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0" xfId="0" applyAlignment="1">
      <alignment wrapText="1"/>
    </xf>
    <xf numFmtId="0" fontId="0" fillId="0" borderId="0" xfId="0" applyAlignment="1"/>
    <xf numFmtId="0" fontId="1" fillId="0" borderId="14"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2" fillId="0" borderId="0" xfId="0" applyFont="1" applyAlignment="1">
      <alignment vertical="center" wrapText="1"/>
    </xf>
    <xf numFmtId="0" fontId="2" fillId="0" borderId="7" xfId="0" applyFont="1" applyFill="1" applyBorder="1" applyAlignment="1">
      <alignment vertical="center" wrapText="1"/>
    </xf>
    <xf numFmtId="0" fontId="2" fillId="0" borderId="5" xfId="0" applyFont="1" applyFill="1" applyBorder="1" applyAlignment="1">
      <alignment vertical="center" wrapText="1"/>
    </xf>
    <xf numFmtId="0" fontId="5" fillId="0" borderId="5" xfId="0" applyFont="1" applyFill="1" applyBorder="1" applyAlignment="1">
      <alignment vertical="center" wrapText="1"/>
    </xf>
    <xf numFmtId="0" fontId="2"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 fontId="5" fillId="0" borderId="5" xfId="0" applyNumberFormat="1" applyFont="1" applyFill="1" applyBorder="1" applyAlignment="1">
      <alignment horizontal="right" vertical="center" wrapText="1"/>
    </xf>
    <xf numFmtId="0" fontId="1" fillId="0" borderId="8"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6" xfId="0" applyFont="1" applyBorder="1" applyAlignment="1">
      <alignment horizontal="left" vertical="center"/>
    </xf>
    <xf numFmtId="0" fontId="1" fillId="0" borderId="0" xfId="0" applyFont="1" applyBorder="1" applyAlignment="1">
      <alignment horizontal="left"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0"/>
  <sheetViews>
    <sheetView tabSelected="1" view="pageLayout" zoomScaleNormal="100" workbookViewId="0">
      <selection activeCell="J25" sqref="J25"/>
    </sheetView>
  </sheetViews>
  <sheetFormatPr defaultRowHeight="15" x14ac:dyDescent="0.25"/>
  <cols>
    <col min="1" max="1" width="6.5703125" customWidth="1"/>
    <col min="2" max="2" width="56.85546875" customWidth="1"/>
    <col min="3" max="3" width="18" customWidth="1"/>
    <col min="4" max="4" width="20.85546875" customWidth="1"/>
    <col min="5" max="5" width="17.28515625" customWidth="1"/>
    <col min="6" max="6" width="23.7109375" customWidth="1"/>
    <col min="10" max="10" width="59.85546875" customWidth="1"/>
  </cols>
  <sheetData>
    <row r="1" spans="1:10" ht="220.5" customHeight="1" x14ac:dyDescent="0.25">
      <c r="B1" s="103" t="s">
        <v>157</v>
      </c>
      <c r="C1" s="104"/>
      <c r="D1" s="104"/>
      <c r="E1" s="104"/>
      <c r="F1" s="104"/>
    </row>
    <row r="3" spans="1:10" x14ac:dyDescent="0.25">
      <c r="A3" s="127" t="s">
        <v>169</v>
      </c>
      <c r="B3" s="127"/>
      <c r="C3" s="127"/>
      <c r="D3" s="127"/>
      <c r="E3" s="127"/>
      <c r="F3" s="127"/>
    </row>
    <row r="4" spans="1:10" ht="15.75" thickBot="1" x14ac:dyDescent="0.3">
      <c r="A4" s="126"/>
      <c r="B4" s="126"/>
      <c r="C4" s="126"/>
      <c r="D4" s="126"/>
      <c r="E4" s="126"/>
      <c r="F4" s="126"/>
    </row>
    <row r="5" spans="1:10" x14ac:dyDescent="0.25">
      <c r="A5" s="65" t="s">
        <v>163</v>
      </c>
      <c r="B5" s="65" t="s">
        <v>46</v>
      </c>
      <c r="C5" s="67" t="s">
        <v>0</v>
      </c>
      <c r="D5" s="67" t="s">
        <v>47</v>
      </c>
      <c r="E5" s="14" t="s">
        <v>1</v>
      </c>
      <c r="F5" s="14" t="s">
        <v>161</v>
      </c>
    </row>
    <row r="6" spans="1:10" ht="17.25" customHeight="1" thickBot="1" x14ac:dyDescent="0.3">
      <c r="A6" s="66"/>
      <c r="B6" s="66"/>
      <c r="C6" s="68"/>
      <c r="D6" s="68"/>
      <c r="E6" s="15" t="s">
        <v>2</v>
      </c>
      <c r="F6" s="15" t="s">
        <v>2</v>
      </c>
      <c r="J6" s="1"/>
    </row>
    <row r="7" spans="1:10" ht="22.5" customHeight="1" x14ac:dyDescent="0.25">
      <c r="A7" s="67">
        <v>1</v>
      </c>
      <c r="B7" s="88" t="s">
        <v>3</v>
      </c>
      <c r="C7" s="101" t="s">
        <v>4</v>
      </c>
      <c r="D7" s="97">
        <v>1</v>
      </c>
      <c r="E7" s="95">
        <v>0</v>
      </c>
      <c r="F7" s="99">
        <f>D7*E7</f>
        <v>0</v>
      </c>
      <c r="J7" s="1"/>
    </row>
    <row r="8" spans="1:10" ht="15.75" customHeight="1" thickBot="1" x14ac:dyDescent="0.3">
      <c r="A8" s="68"/>
      <c r="B8" s="89"/>
      <c r="C8" s="102"/>
      <c r="D8" s="98"/>
      <c r="E8" s="96"/>
      <c r="F8" s="100"/>
      <c r="J8" s="2"/>
    </row>
    <row r="9" spans="1:10" ht="15" customHeight="1" x14ac:dyDescent="0.25">
      <c r="A9" s="67">
        <v>2</v>
      </c>
      <c r="B9" s="88" t="s">
        <v>39</v>
      </c>
      <c r="C9" s="101" t="s">
        <v>4</v>
      </c>
      <c r="D9" s="97">
        <v>1</v>
      </c>
      <c r="E9" s="99">
        <f>F58</f>
        <v>0</v>
      </c>
      <c r="F9" s="99">
        <f>D9*E9</f>
        <v>0</v>
      </c>
      <c r="J9" s="2"/>
    </row>
    <row r="10" spans="1:10" ht="15.75" thickBot="1" x14ac:dyDescent="0.3">
      <c r="A10" s="68"/>
      <c r="B10" s="89"/>
      <c r="C10" s="102"/>
      <c r="D10" s="98"/>
      <c r="E10" s="100"/>
      <c r="F10" s="100"/>
      <c r="J10" s="2"/>
    </row>
    <row r="11" spans="1:10" ht="51.75" thickBot="1" x14ac:dyDescent="0.3">
      <c r="A11" s="15">
        <v>3</v>
      </c>
      <c r="B11" s="16" t="s">
        <v>5</v>
      </c>
      <c r="C11" s="17" t="s">
        <v>4</v>
      </c>
      <c r="D11" s="27">
        <v>1</v>
      </c>
      <c r="E11" s="13">
        <v>0</v>
      </c>
      <c r="F11" s="20">
        <f>D11*E11</f>
        <v>0</v>
      </c>
      <c r="J11" s="2"/>
    </row>
    <row r="12" spans="1:10" ht="15.75" thickBot="1" x14ac:dyDescent="0.3">
      <c r="A12" s="15">
        <v>4</v>
      </c>
      <c r="B12" s="18" t="s">
        <v>6</v>
      </c>
      <c r="C12" s="112"/>
      <c r="D12" s="130"/>
      <c r="E12" s="130"/>
      <c r="F12" s="131"/>
      <c r="J12" s="2"/>
    </row>
    <row r="13" spans="1:10" ht="15" customHeight="1" x14ac:dyDescent="0.25">
      <c r="A13" s="114" t="s">
        <v>26</v>
      </c>
      <c r="B13" s="109" t="s">
        <v>40</v>
      </c>
      <c r="C13" s="101" t="s">
        <v>4</v>
      </c>
      <c r="D13" s="116">
        <v>1</v>
      </c>
      <c r="E13" s="99">
        <f>F160</f>
        <v>0</v>
      </c>
      <c r="F13" s="99">
        <f>D13*E13</f>
        <v>0</v>
      </c>
      <c r="J13" s="1"/>
    </row>
    <row r="14" spans="1:10" ht="24.75" customHeight="1" thickBot="1" x14ac:dyDescent="0.3">
      <c r="A14" s="115"/>
      <c r="B14" s="110"/>
      <c r="C14" s="102"/>
      <c r="D14" s="117"/>
      <c r="E14" s="100"/>
      <c r="F14" s="100"/>
      <c r="J14" s="3"/>
    </row>
    <row r="15" spans="1:10" x14ac:dyDescent="0.25">
      <c r="A15" s="114" t="s">
        <v>27</v>
      </c>
      <c r="B15" s="109" t="s">
        <v>41</v>
      </c>
      <c r="C15" s="101" t="s">
        <v>4</v>
      </c>
      <c r="D15" s="116">
        <v>1</v>
      </c>
      <c r="E15" s="99">
        <f>F178</f>
        <v>0</v>
      </c>
      <c r="F15" s="99">
        <f>D15*E15</f>
        <v>0</v>
      </c>
      <c r="J15" s="3"/>
    </row>
    <row r="16" spans="1:10" ht="21.75" customHeight="1" thickBot="1" x14ac:dyDescent="0.3">
      <c r="A16" s="115"/>
      <c r="B16" s="111"/>
      <c r="C16" s="102"/>
      <c r="D16" s="117"/>
      <c r="E16" s="100"/>
      <c r="F16" s="100"/>
      <c r="J16" s="3"/>
    </row>
    <row r="17" spans="1:10" ht="15.75" thickBot="1" x14ac:dyDescent="0.3">
      <c r="A17" s="19" t="s">
        <v>28</v>
      </c>
      <c r="B17" s="16" t="s">
        <v>7</v>
      </c>
      <c r="C17" s="17" t="s">
        <v>4</v>
      </c>
      <c r="D17" s="26">
        <v>1</v>
      </c>
      <c r="E17" s="13">
        <v>0</v>
      </c>
      <c r="F17" s="20">
        <f>D17*E17</f>
        <v>0</v>
      </c>
      <c r="J17" s="3"/>
    </row>
    <row r="18" spans="1:10" ht="15" customHeight="1" x14ac:dyDescent="0.25">
      <c r="A18" s="114" t="s">
        <v>29</v>
      </c>
      <c r="B18" s="109" t="s">
        <v>158</v>
      </c>
      <c r="C18" s="101" t="s">
        <v>4</v>
      </c>
      <c r="D18" s="116">
        <v>1</v>
      </c>
      <c r="E18" s="99">
        <f>F178</f>
        <v>0</v>
      </c>
      <c r="F18" s="99">
        <f>D18*E18</f>
        <v>0</v>
      </c>
      <c r="J18" s="3"/>
    </row>
    <row r="19" spans="1:10" ht="15.75" thickBot="1" x14ac:dyDescent="0.3">
      <c r="A19" s="115"/>
      <c r="B19" s="111"/>
      <c r="C19" s="102"/>
      <c r="D19" s="117"/>
      <c r="E19" s="100"/>
      <c r="F19" s="122"/>
    </row>
    <row r="20" spans="1:10" ht="15.75" thickBot="1" x14ac:dyDescent="0.3">
      <c r="A20" s="19" t="s">
        <v>30</v>
      </c>
      <c r="B20" s="16" t="s">
        <v>8</v>
      </c>
      <c r="C20" s="17" t="s">
        <v>4</v>
      </c>
      <c r="D20" s="26">
        <v>1</v>
      </c>
      <c r="E20" s="13">
        <v>0</v>
      </c>
      <c r="F20" s="21">
        <f>D20*E20</f>
        <v>0</v>
      </c>
    </row>
    <row r="21" spans="1:10" ht="15.75" thickBot="1" x14ac:dyDescent="0.3">
      <c r="A21" s="19" t="s">
        <v>31</v>
      </c>
      <c r="B21" s="16" t="s">
        <v>9</v>
      </c>
      <c r="C21" s="17" t="s">
        <v>4</v>
      </c>
      <c r="D21" s="26">
        <v>1</v>
      </c>
      <c r="E21" s="13">
        <v>0</v>
      </c>
      <c r="F21" s="21">
        <f t="shared" ref="F21:F36" si="0">D21*E21</f>
        <v>0</v>
      </c>
    </row>
    <row r="22" spans="1:10" ht="15.75" thickBot="1" x14ac:dyDescent="0.3">
      <c r="A22" s="19" t="s">
        <v>32</v>
      </c>
      <c r="B22" s="16" t="s">
        <v>10</v>
      </c>
      <c r="C22" s="17" t="s">
        <v>4</v>
      </c>
      <c r="D22" s="26">
        <v>1</v>
      </c>
      <c r="E22" s="13">
        <v>0</v>
      </c>
      <c r="F22" s="21">
        <f t="shared" si="0"/>
        <v>0</v>
      </c>
    </row>
    <row r="23" spans="1:10" ht="15.75" thickBot="1" x14ac:dyDescent="0.3">
      <c r="A23" s="19" t="s">
        <v>33</v>
      </c>
      <c r="B23" s="16" t="s">
        <v>11</v>
      </c>
      <c r="C23" s="17" t="s">
        <v>4</v>
      </c>
      <c r="D23" s="26">
        <v>1</v>
      </c>
      <c r="E23" s="13">
        <v>0</v>
      </c>
      <c r="F23" s="21">
        <f t="shared" si="0"/>
        <v>0</v>
      </c>
    </row>
    <row r="24" spans="1:10" ht="15.75" thickBot="1" x14ac:dyDescent="0.3">
      <c r="A24" s="19" t="s">
        <v>34</v>
      </c>
      <c r="B24" s="16" t="s">
        <v>12</v>
      </c>
      <c r="C24" s="17" t="s">
        <v>4</v>
      </c>
      <c r="D24" s="26">
        <v>1</v>
      </c>
      <c r="E24" s="13">
        <v>0</v>
      </c>
      <c r="F24" s="21">
        <f t="shared" si="0"/>
        <v>0</v>
      </c>
    </row>
    <row r="25" spans="1:10" ht="15.75" thickBot="1" x14ac:dyDescent="0.3">
      <c r="A25" s="19" t="s">
        <v>35</v>
      </c>
      <c r="B25" s="16" t="s">
        <v>13</v>
      </c>
      <c r="C25" s="17" t="s">
        <v>4</v>
      </c>
      <c r="D25" s="26">
        <v>1</v>
      </c>
      <c r="E25" s="13">
        <v>0</v>
      </c>
      <c r="F25" s="21">
        <f t="shared" si="0"/>
        <v>0</v>
      </c>
    </row>
    <row r="26" spans="1:10" ht="26.25" thickBot="1" x14ac:dyDescent="0.3">
      <c r="A26" s="19" t="s">
        <v>36</v>
      </c>
      <c r="B26" s="16" t="s">
        <v>14</v>
      </c>
      <c r="C26" s="17" t="s">
        <v>4</v>
      </c>
      <c r="D26" s="26">
        <v>1</v>
      </c>
      <c r="E26" s="13">
        <v>0</v>
      </c>
      <c r="F26" s="21">
        <f t="shared" si="0"/>
        <v>0</v>
      </c>
    </row>
    <row r="27" spans="1:10" ht="15.75" thickBot="1" x14ac:dyDescent="0.3">
      <c r="A27" s="19" t="s">
        <v>37</v>
      </c>
      <c r="B27" s="16" t="s">
        <v>15</v>
      </c>
      <c r="C27" s="17" t="s">
        <v>4</v>
      </c>
      <c r="D27" s="26">
        <v>1</v>
      </c>
      <c r="E27" s="13">
        <v>0</v>
      </c>
      <c r="F27" s="21">
        <f t="shared" si="0"/>
        <v>0</v>
      </c>
    </row>
    <row r="28" spans="1:10" ht="15.75" thickBot="1" x14ac:dyDescent="0.3">
      <c r="A28" s="15">
        <v>5</v>
      </c>
      <c r="B28" s="16" t="s">
        <v>16</v>
      </c>
      <c r="C28" s="17" t="s">
        <v>4</v>
      </c>
      <c r="D28" s="26">
        <v>1</v>
      </c>
      <c r="E28" s="13">
        <v>0</v>
      </c>
      <c r="F28" s="21">
        <f t="shared" si="0"/>
        <v>0</v>
      </c>
    </row>
    <row r="29" spans="1:10" ht="15" customHeight="1" x14ac:dyDescent="0.25">
      <c r="A29" s="67">
        <v>6</v>
      </c>
      <c r="B29" s="109" t="s">
        <v>42</v>
      </c>
      <c r="C29" s="101" t="s">
        <v>17</v>
      </c>
      <c r="D29" s="116">
        <v>10</v>
      </c>
      <c r="E29" s="95">
        <v>0</v>
      </c>
      <c r="F29" s="99">
        <f t="shared" si="0"/>
        <v>0</v>
      </c>
    </row>
    <row r="30" spans="1:10" ht="15.75" customHeight="1" thickBot="1" x14ac:dyDescent="0.3">
      <c r="A30" s="68"/>
      <c r="B30" s="111"/>
      <c r="C30" s="102"/>
      <c r="D30" s="117"/>
      <c r="E30" s="96"/>
      <c r="F30" s="122"/>
    </row>
    <row r="31" spans="1:10" ht="15.75" customHeight="1" thickBot="1" x14ac:dyDescent="0.3">
      <c r="A31" s="15">
        <v>7</v>
      </c>
      <c r="B31" s="16" t="s">
        <v>18</v>
      </c>
      <c r="C31" s="17" t="s">
        <v>4</v>
      </c>
      <c r="D31" s="26">
        <v>1</v>
      </c>
      <c r="E31" s="13">
        <v>0</v>
      </c>
      <c r="F31" s="21">
        <f t="shared" si="0"/>
        <v>0</v>
      </c>
    </row>
    <row r="32" spans="1:10" ht="15.75" thickBot="1" x14ac:dyDescent="0.3">
      <c r="A32" s="15">
        <v>8</v>
      </c>
      <c r="B32" s="16" t="s">
        <v>19</v>
      </c>
      <c r="C32" s="17" t="s">
        <v>4</v>
      </c>
      <c r="D32" s="26">
        <v>1</v>
      </c>
      <c r="E32" s="13">
        <v>0</v>
      </c>
      <c r="F32" s="21">
        <f t="shared" si="0"/>
        <v>0</v>
      </c>
    </row>
    <row r="33" spans="1:6" ht="15.75" thickBot="1" x14ac:dyDescent="0.3">
      <c r="A33" s="15">
        <v>9</v>
      </c>
      <c r="B33" s="16" t="s">
        <v>20</v>
      </c>
      <c r="C33" s="17" t="s">
        <v>4</v>
      </c>
      <c r="D33" s="26">
        <v>1</v>
      </c>
      <c r="E33" s="13">
        <v>0</v>
      </c>
      <c r="F33" s="21">
        <f t="shared" si="0"/>
        <v>0</v>
      </c>
    </row>
    <row r="34" spans="1:6" ht="22.5" customHeight="1" x14ac:dyDescent="0.25">
      <c r="A34" s="67">
        <v>10</v>
      </c>
      <c r="B34" s="109" t="s">
        <v>21</v>
      </c>
      <c r="C34" s="118">
        <v>0.1</v>
      </c>
      <c r="D34" s="119"/>
      <c r="E34" s="99">
        <f>SUM(F7:F33)</f>
        <v>0</v>
      </c>
      <c r="F34" s="99">
        <f>0.1*E34</f>
        <v>0</v>
      </c>
    </row>
    <row r="35" spans="1:6" ht="15.75" customHeight="1" thickBot="1" x14ac:dyDescent="0.3">
      <c r="A35" s="68"/>
      <c r="B35" s="110"/>
      <c r="C35" s="120" t="s">
        <v>38</v>
      </c>
      <c r="D35" s="121"/>
      <c r="E35" s="100"/>
      <c r="F35" s="122"/>
    </row>
    <row r="36" spans="1:6" ht="39" customHeight="1" thickBot="1" x14ac:dyDescent="0.3">
      <c r="A36" s="15">
        <v>11</v>
      </c>
      <c r="B36" s="16" t="s">
        <v>22</v>
      </c>
      <c r="C36" s="17" t="s">
        <v>23</v>
      </c>
      <c r="D36" s="26">
        <v>3000</v>
      </c>
      <c r="E36" s="13">
        <v>0</v>
      </c>
      <c r="F36" s="21">
        <f t="shared" si="0"/>
        <v>0</v>
      </c>
    </row>
    <row r="37" spans="1:6" ht="43.5" customHeight="1" thickBot="1" x14ac:dyDescent="0.3">
      <c r="A37" s="15">
        <v>12</v>
      </c>
      <c r="B37" s="22" t="s">
        <v>43</v>
      </c>
      <c r="C37" s="112" t="s">
        <v>44</v>
      </c>
      <c r="D37" s="113"/>
      <c r="E37" s="23">
        <f>SUM(F7:F36)</f>
        <v>0</v>
      </c>
      <c r="F37" s="21">
        <f>0.1*E37</f>
        <v>0</v>
      </c>
    </row>
    <row r="38" spans="1:6" ht="15.75" customHeight="1" thickBot="1" x14ac:dyDescent="0.3">
      <c r="A38" s="15"/>
      <c r="B38" s="123" t="s">
        <v>24</v>
      </c>
      <c r="C38" s="124"/>
      <c r="D38" s="124"/>
      <c r="E38" s="125"/>
      <c r="F38" s="24">
        <f>SUM(F7:F37)</f>
        <v>0</v>
      </c>
    </row>
    <row r="39" spans="1:6" ht="15.75" thickBot="1" x14ac:dyDescent="0.3">
      <c r="A39" s="15"/>
      <c r="B39" s="123" t="s">
        <v>162</v>
      </c>
      <c r="C39" s="124"/>
      <c r="D39" s="124"/>
      <c r="E39" s="125"/>
      <c r="F39" s="25">
        <f>0.22*F38</f>
        <v>0</v>
      </c>
    </row>
    <row r="40" spans="1:6" ht="15.75" thickBot="1" x14ac:dyDescent="0.3">
      <c r="A40" s="15"/>
      <c r="B40" s="123" t="s">
        <v>25</v>
      </c>
      <c r="C40" s="124"/>
      <c r="D40" s="124"/>
      <c r="E40" s="125"/>
      <c r="F40" s="25">
        <f>F38+F39</f>
        <v>0</v>
      </c>
    </row>
    <row r="43" spans="1:6" x14ac:dyDescent="0.25">
      <c r="B43" s="51" t="s">
        <v>55</v>
      </c>
    </row>
    <row r="44" spans="1:6" x14ac:dyDescent="0.25">
      <c r="B44" s="51" t="s">
        <v>57</v>
      </c>
    </row>
    <row r="48" spans="1:6" x14ac:dyDescent="0.25">
      <c r="A48" s="4" t="s">
        <v>164</v>
      </c>
      <c r="B48" s="4"/>
    </row>
    <row r="49" spans="1:6" x14ac:dyDescent="0.25">
      <c r="A49" s="5"/>
    </row>
    <row r="50" spans="1:6" ht="29.25" customHeight="1" x14ac:dyDescent="0.25">
      <c r="A50" s="108" t="s">
        <v>45</v>
      </c>
      <c r="B50" s="103"/>
      <c r="C50" s="103"/>
      <c r="D50" s="103"/>
      <c r="E50" s="103"/>
      <c r="F50" s="103"/>
    </row>
    <row r="51" spans="1:6" ht="15.75" thickBot="1" x14ac:dyDescent="0.3">
      <c r="A51" s="5"/>
    </row>
    <row r="52" spans="1:6" x14ac:dyDescent="0.25">
      <c r="A52" s="67" t="s">
        <v>163</v>
      </c>
      <c r="B52" s="106" t="s">
        <v>46</v>
      </c>
      <c r="C52" s="67" t="s">
        <v>0</v>
      </c>
      <c r="D52" s="67" t="s">
        <v>47</v>
      </c>
      <c r="E52" s="30" t="s">
        <v>159</v>
      </c>
      <c r="F52" s="30" t="s">
        <v>48</v>
      </c>
    </row>
    <row r="53" spans="1:6" ht="15.75" thickBot="1" x14ac:dyDescent="0.3">
      <c r="A53" s="105"/>
      <c r="B53" s="107"/>
      <c r="C53" s="105"/>
      <c r="D53" s="105"/>
      <c r="E53" s="31" t="s">
        <v>2</v>
      </c>
      <c r="F53" s="31" t="s">
        <v>2</v>
      </c>
    </row>
    <row r="54" spans="1:6" ht="16.5" thickTop="1" thickBot="1" x14ac:dyDescent="0.3">
      <c r="A54" s="28">
        <v>1</v>
      </c>
      <c r="B54" s="16" t="s">
        <v>49</v>
      </c>
      <c r="C54" s="17" t="s">
        <v>50</v>
      </c>
      <c r="D54" s="26">
        <v>5000</v>
      </c>
      <c r="E54" s="13">
        <v>0</v>
      </c>
      <c r="F54" s="20">
        <f>D54*E54</f>
        <v>0</v>
      </c>
    </row>
    <row r="55" spans="1:6" ht="26.25" thickBot="1" x14ac:dyDescent="0.3">
      <c r="A55" s="28">
        <v>2</v>
      </c>
      <c r="B55" s="16" t="s">
        <v>51</v>
      </c>
      <c r="C55" s="17" t="s">
        <v>50</v>
      </c>
      <c r="D55" s="26">
        <v>5000</v>
      </c>
      <c r="E55" s="13">
        <v>0</v>
      </c>
      <c r="F55" s="20">
        <f t="shared" ref="F55:F57" si="1">D55*E55</f>
        <v>0</v>
      </c>
    </row>
    <row r="56" spans="1:6" ht="15.75" thickBot="1" x14ac:dyDescent="0.3">
      <c r="A56" s="28">
        <v>3</v>
      </c>
      <c r="B56" s="16" t="s">
        <v>52</v>
      </c>
      <c r="C56" s="17" t="s">
        <v>50</v>
      </c>
      <c r="D56" s="26">
        <v>5000</v>
      </c>
      <c r="E56" s="13">
        <v>0</v>
      </c>
      <c r="F56" s="20">
        <f t="shared" si="1"/>
        <v>0</v>
      </c>
    </row>
    <row r="57" spans="1:6" ht="15.75" thickBot="1" x14ac:dyDescent="0.3">
      <c r="A57" s="28">
        <v>4</v>
      </c>
      <c r="B57" s="16" t="s">
        <v>53</v>
      </c>
      <c r="C57" s="17" t="s">
        <v>50</v>
      </c>
      <c r="D57" s="26">
        <v>5000</v>
      </c>
      <c r="E57" s="13">
        <v>0</v>
      </c>
      <c r="F57" s="20">
        <f t="shared" si="1"/>
        <v>0</v>
      </c>
    </row>
    <row r="58" spans="1:6" ht="15.75" thickBot="1" x14ac:dyDescent="0.3">
      <c r="A58" s="15"/>
      <c r="B58" s="123" t="s">
        <v>148</v>
      </c>
      <c r="C58" s="124"/>
      <c r="D58" s="124"/>
      <c r="E58" s="125"/>
      <c r="F58" s="32">
        <f>SUM(F54:F57)</f>
        <v>0</v>
      </c>
    </row>
    <row r="59" spans="1:6" x14ac:dyDescent="0.25">
      <c r="A59" s="6"/>
    </row>
    <row r="60" spans="1:6" x14ac:dyDescent="0.25">
      <c r="A60" s="5" t="s">
        <v>54</v>
      </c>
    </row>
    <row r="61" spans="1:6" ht="28.5" customHeight="1" x14ac:dyDescent="0.25">
      <c r="B61" s="91" t="s">
        <v>165</v>
      </c>
      <c r="C61" s="92"/>
      <c r="D61" s="92"/>
      <c r="E61" s="92"/>
      <c r="F61" s="92"/>
    </row>
    <row r="62" spans="1:6" x14ac:dyDescent="0.25">
      <c r="A62" s="5"/>
    </row>
    <row r="63" spans="1:6" x14ac:dyDescent="0.25">
      <c r="A63" s="4"/>
    </row>
    <row r="64" spans="1:6" x14ac:dyDescent="0.25">
      <c r="A64" s="7" t="s">
        <v>55</v>
      </c>
      <c r="B64" s="51" t="s">
        <v>55</v>
      </c>
    </row>
    <row r="65" spans="1:6" x14ac:dyDescent="0.25">
      <c r="A65" s="7" t="s">
        <v>56</v>
      </c>
      <c r="B65" s="51" t="s">
        <v>57</v>
      </c>
    </row>
    <row r="66" spans="1:6" x14ac:dyDescent="0.25">
      <c r="A66" s="5"/>
    </row>
    <row r="67" spans="1:6" x14ac:dyDescent="0.25">
      <c r="A67" s="5"/>
    </row>
    <row r="69" spans="1:6" ht="15" customHeight="1" x14ac:dyDescent="0.25">
      <c r="A69" s="4" t="s">
        <v>166</v>
      </c>
      <c r="B69" s="4"/>
      <c r="C69" s="4"/>
      <c r="D69" s="4"/>
      <c r="E69" s="4"/>
    </row>
    <row r="70" spans="1:6" ht="15.75" thickBot="1" x14ac:dyDescent="0.3">
      <c r="B70" s="1"/>
    </row>
    <row r="71" spans="1:6" ht="15" customHeight="1" x14ac:dyDescent="0.25">
      <c r="B71" s="93" t="s">
        <v>58</v>
      </c>
      <c r="C71" s="67" t="s">
        <v>0</v>
      </c>
      <c r="D71" s="67" t="s">
        <v>47</v>
      </c>
      <c r="E71" s="30" t="s">
        <v>159</v>
      </c>
      <c r="F71" s="30" t="s">
        <v>48</v>
      </c>
    </row>
    <row r="72" spans="1:6" ht="15.75" thickBot="1" x14ac:dyDescent="0.3">
      <c r="B72" s="94"/>
      <c r="C72" s="77"/>
      <c r="D72" s="77"/>
      <c r="E72" s="29" t="s">
        <v>2</v>
      </c>
      <c r="F72" s="29" t="s">
        <v>2</v>
      </c>
    </row>
    <row r="73" spans="1:6" ht="15.75" thickBot="1" x14ac:dyDescent="0.3">
      <c r="B73" s="78" t="s">
        <v>59</v>
      </c>
      <c r="C73" s="79"/>
      <c r="D73" s="79"/>
      <c r="E73" s="79"/>
      <c r="F73" s="80"/>
    </row>
    <row r="74" spans="1:6" ht="15.75" thickBot="1" x14ac:dyDescent="0.3">
      <c r="B74" s="37" t="s">
        <v>60</v>
      </c>
      <c r="C74" s="17" t="s">
        <v>61</v>
      </c>
      <c r="D74" s="26">
        <v>1500</v>
      </c>
      <c r="E74" s="34">
        <v>0</v>
      </c>
      <c r="F74" s="43">
        <f>D74*E74</f>
        <v>0</v>
      </c>
    </row>
    <row r="75" spans="1:6" ht="15.75" thickBot="1" x14ac:dyDescent="0.3">
      <c r="B75" s="37" t="s">
        <v>62</v>
      </c>
      <c r="C75" s="17" t="s">
        <v>63</v>
      </c>
      <c r="D75" s="26">
        <v>3</v>
      </c>
      <c r="E75" s="34">
        <v>0</v>
      </c>
      <c r="F75" s="43">
        <f t="shared" ref="F75:F83" si="2">D75*E75</f>
        <v>0</v>
      </c>
    </row>
    <row r="76" spans="1:6" ht="15.75" thickBot="1" x14ac:dyDescent="0.3">
      <c r="B76" s="37" t="s">
        <v>64</v>
      </c>
      <c r="C76" s="17" t="s">
        <v>4</v>
      </c>
      <c r="D76" s="26">
        <v>407</v>
      </c>
      <c r="E76" s="34">
        <v>0</v>
      </c>
      <c r="F76" s="43">
        <f t="shared" si="2"/>
        <v>0</v>
      </c>
    </row>
    <row r="77" spans="1:6" ht="15.75" thickBot="1" x14ac:dyDescent="0.3">
      <c r="B77" s="38" t="s">
        <v>65</v>
      </c>
      <c r="C77" s="81" t="s">
        <v>66</v>
      </c>
      <c r="D77" s="82"/>
      <c r="E77" s="33"/>
      <c r="F77" s="42"/>
    </row>
    <row r="78" spans="1:6" ht="15.75" thickBot="1" x14ac:dyDescent="0.3">
      <c r="B78" s="38"/>
      <c r="C78" s="81" t="s">
        <v>67</v>
      </c>
      <c r="D78" s="82"/>
      <c r="E78" s="33"/>
      <c r="F78" s="42"/>
    </row>
    <row r="79" spans="1:6" ht="15.75" thickBot="1" x14ac:dyDescent="0.3">
      <c r="B79" s="38"/>
      <c r="C79" s="81" t="s">
        <v>68</v>
      </c>
      <c r="D79" s="82"/>
      <c r="E79" s="33"/>
      <c r="F79" s="42"/>
    </row>
    <row r="80" spans="1:6" ht="15.75" thickBot="1" x14ac:dyDescent="0.3">
      <c r="B80" s="37" t="s">
        <v>69</v>
      </c>
      <c r="C80" s="17" t="s">
        <v>70</v>
      </c>
      <c r="D80" s="26">
        <v>200</v>
      </c>
      <c r="E80" s="34">
        <v>0</v>
      </c>
      <c r="F80" s="43">
        <f t="shared" si="2"/>
        <v>0</v>
      </c>
    </row>
    <row r="81" spans="2:6" ht="15.75" thickBot="1" x14ac:dyDescent="0.3">
      <c r="B81" s="39" t="s">
        <v>71</v>
      </c>
      <c r="C81" s="17" t="s">
        <v>70</v>
      </c>
      <c r="D81" s="26">
        <v>500</v>
      </c>
      <c r="E81" s="34">
        <v>0</v>
      </c>
      <c r="F81" s="43">
        <f t="shared" si="2"/>
        <v>0</v>
      </c>
    </row>
    <row r="82" spans="2:6" ht="15.75" thickBot="1" x14ac:dyDescent="0.3">
      <c r="B82" s="39" t="s">
        <v>72</v>
      </c>
      <c r="C82" s="17" t="s">
        <v>70</v>
      </c>
      <c r="D82" s="26">
        <v>600</v>
      </c>
      <c r="E82" s="34">
        <v>0</v>
      </c>
      <c r="F82" s="43">
        <f t="shared" si="2"/>
        <v>0</v>
      </c>
    </row>
    <row r="83" spans="2:6" ht="15.75" thickBot="1" x14ac:dyDescent="0.3">
      <c r="B83" s="39" t="s">
        <v>73</v>
      </c>
      <c r="C83" s="17" t="s">
        <v>70</v>
      </c>
      <c r="D83" s="26">
        <v>1000</v>
      </c>
      <c r="E83" s="34">
        <v>0</v>
      </c>
      <c r="F83" s="43">
        <f t="shared" si="2"/>
        <v>0</v>
      </c>
    </row>
    <row r="84" spans="2:6" ht="15.75" thickBot="1" x14ac:dyDescent="0.3">
      <c r="B84" s="65" t="s">
        <v>74</v>
      </c>
      <c r="C84" s="81" t="s">
        <v>75</v>
      </c>
      <c r="D84" s="82"/>
      <c r="E84" s="33"/>
      <c r="F84" s="33"/>
    </row>
    <row r="85" spans="2:6" ht="15.75" thickBot="1" x14ac:dyDescent="0.3">
      <c r="B85" s="83"/>
      <c r="C85" s="81" t="s">
        <v>76</v>
      </c>
      <c r="D85" s="82"/>
      <c r="E85" s="33"/>
      <c r="F85" s="33"/>
    </row>
    <row r="86" spans="2:6" ht="15.75" thickBot="1" x14ac:dyDescent="0.3">
      <c r="B86" s="83"/>
      <c r="C86" s="81" t="s">
        <v>77</v>
      </c>
      <c r="D86" s="82"/>
      <c r="E86" s="33"/>
      <c r="F86" s="33"/>
    </row>
    <row r="87" spans="2:6" ht="15.75" thickBot="1" x14ac:dyDescent="0.3">
      <c r="B87" s="83"/>
      <c r="C87" s="81" t="s">
        <v>78</v>
      </c>
      <c r="D87" s="82"/>
      <c r="E87" s="33"/>
      <c r="F87" s="33"/>
    </row>
    <row r="88" spans="2:6" ht="15.75" thickBot="1" x14ac:dyDescent="0.3">
      <c r="B88" s="84"/>
      <c r="C88" s="81" t="s">
        <v>79</v>
      </c>
      <c r="D88" s="82"/>
      <c r="E88" s="33"/>
      <c r="F88" s="33"/>
    </row>
    <row r="89" spans="2:6" ht="15.75" thickBot="1" x14ac:dyDescent="0.3">
      <c r="B89" s="37" t="s">
        <v>69</v>
      </c>
      <c r="C89" s="17" t="s">
        <v>70</v>
      </c>
      <c r="D89" s="26">
        <v>750</v>
      </c>
      <c r="E89" s="34">
        <v>0</v>
      </c>
      <c r="F89" s="43">
        <f t="shared" ref="F89:F98" si="3">D89*E89</f>
        <v>0</v>
      </c>
    </row>
    <row r="90" spans="2:6" ht="15.75" thickBot="1" x14ac:dyDescent="0.3">
      <c r="B90" s="39" t="s">
        <v>71</v>
      </c>
      <c r="C90" s="17" t="s">
        <v>70</v>
      </c>
      <c r="D90" s="26">
        <v>1940</v>
      </c>
      <c r="E90" s="34">
        <v>0</v>
      </c>
      <c r="F90" s="43">
        <f t="shared" si="3"/>
        <v>0</v>
      </c>
    </row>
    <row r="91" spans="2:6" ht="15.75" thickBot="1" x14ac:dyDescent="0.3">
      <c r="B91" s="37" t="s">
        <v>80</v>
      </c>
      <c r="C91" s="17" t="s">
        <v>70</v>
      </c>
      <c r="D91" s="26">
        <v>200</v>
      </c>
      <c r="E91" s="34">
        <v>0</v>
      </c>
      <c r="F91" s="43">
        <f t="shared" si="3"/>
        <v>0</v>
      </c>
    </row>
    <row r="92" spans="2:6" ht="15.75" thickBot="1" x14ac:dyDescent="0.3">
      <c r="B92" s="37" t="s">
        <v>81</v>
      </c>
      <c r="C92" s="17" t="s">
        <v>70</v>
      </c>
      <c r="D92" s="26">
        <v>1500</v>
      </c>
      <c r="E92" s="34">
        <v>0</v>
      </c>
      <c r="F92" s="43">
        <f t="shared" si="3"/>
        <v>0</v>
      </c>
    </row>
    <row r="93" spans="2:6" ht="15.75" thickBot="1" x14ac:dyDescent="0.3">
      <c r="B93" s="37" t="s">
        <v>82</v>
      </c>
      <c r="C93" s="17" t="s">
        <v>70</v>
      </c>
      <c r="D93" s="26">
        <v>710</v>
      </c>
      <c r="E93" s="34">
        <v>0</v>
      </c>
      <c r="F93" s="43">
        <f t="shared" si="3"/>
        <v>0</v>
      </c>
    </row>
    <row r="94" spans="2:6" ht="15.75" thickBot="1" x14ac:dyDescent="0.3">
      <c r="B94" s="39" t="s">
        <v>73</v>
      </c>
      <c r="C94" s="17" t="s">
        <v>70</v>
      </c>
      <c r="D94" s="26">
        <v>4400</v>
      </c>
      <c r="E94" s="34">
        <v>0</v>
      </c>
      <c r="F94" s="43">
        <f t="shared" si="3"/>
        <v>0</v>
      </c>
    </row>
    <row r="95" spans="2:6" ht="15.75" thickBot="1" x14ac:dyDescent="0.3">
      <c r="B95" s="40" t="s">
        <v>83</v>
      </c>
      <c r="C95" s="29"/>
      <c r="D95" s="41"/>
      <c r="E95" s="33"/>
      <c r="F95" s="43"/>
    </row>
    <row r="96" spans="2:6" ht="15.75" thickBot="1" x14ac:dyDescent="0.3">
      <c r="B96" s="37" t="s">
        <v>84</v>
      </c>
      <c r="C96" s="17" t="s">
        <v>4</v>
      </c>
      <c r="D96" s="26">
        <v>400</v>
      </c>
      <c r="E96" s="34">
        <v>0</v>
      </c>
      <c r="F96" s="43">
        <f t="shared" si="3"/>
        <v>0</v>
      </c>
    </row>
    <row r="97" spans="2:6" ht="15.75" thickBot="1" x14ac:dyDescent="0.3">
      <c r="B97" s="37" t="s">
        <v>85</v>
      </c>
      <c r="C97" s="17" t="s">
        <v>4</v>
      </c>
      <c r="D97" s="26">
        <v>200</v>
      </c>
      <c r="E97" s="34">
        <v>0</v>
      </c>
      <c r="F97" s="43">
        <f t="shared" si="3"/>
        <v>0</v>
      </c>
    </row>
    <row r="98" spans="2:6" ht="15.75" thickBot="1" x14ac:dyDescent="0.3">
      <c r="B98" s="37" t="s">
        <v>86</v>
      </c>
      <c r="C98" s="17" t="s">
        <v>4</v>
      </c>
      <c r="D98" s="26">
        <v>260</v>
      </c>
      <c r="E98" s="34">
        <v>0</v>
      </c>
      <c r="F98" s="43">
        <f t="shared" si="3"/>
        <v>0</v>
      </c>
    </row>
    <row r="99" spans="2:6" ht="15.75" thickBot="1" x14ac:dyDescent="0.3">
      <c r="B99" s="74" t="s">
        <v>87</v>
      </c>
      <c r="C99" s="75"/>
      <c r="D99" s="75"/>
      <c r="E99" s="75"/>
      <c r="F99" s="76"/>
    </row>
    <row r="100" spans="2:6" ht="15.75" thickBot="1" x14ac:dyDescent="0.3">
      <c r="B100" s="37" t="s">
        <v>88</v>
      </c>
      <c r="C100" s="17" t="s">
        <v>4</v>
      </c>
      <c r="D100" s="26">
        <v>260</v>
      </c>
      <c r="E100" s="34">
        <v>0</v>
      </c>
      <c r="F100" s="43">
        <f t="shared" ref="F100:F153" si="4">D100*E100</f>
        <v>0</v>
      </c>
    </row>
    <row r="101" spans="2:6" ht="15.75" thickBot="1" x14ac:dyDescent="0.3">
      <c r="B101" s="37" t="s">
        <v>89</v>
      </c>
      <c r="C101" s="17" t="s">
        <v>4</v>
      </c>
      <c r="D101" s="26">
        <v>120</v>
      </c>
      <c r="E101" s="34">
        <v>0</v>
      </c>
      <c r="F101" s="43">
        <f t="shared" si="4"/>
        <v>0</v>
      </c>
    </row>
    <row r="102" spans="2:6" ht="15.75" thickBot="1" x14ac:dyDescent="0.3">
      <c r="B102" s="37" t="s">
        <v>90</v>
      </c>
      <c r="C102" s="17" t="s">
        <v>4</v>
      </c>
      <c r="D102" s="26">
        <v>1230</v>
      </c>
      <c r="E102" s="34">
        <v>0</v>
      </c>
      <c r="F102" s="43">
        <f t="shared" si="4"/>
        <v>0</v>
      </c>
    </row>
    <row r="103" spans="2:6" ht="15.75" thickBot="1" x14ac:dyDescent="0.3">
      <c r="B103" s="37" t="s">
        <v>91</v>
      </c>
      <c r="C103" s="17" t="s">
        <v>4</v>
      </c>
      <c r="D103" s="26">
        <v>30</v>
      </c>
      <c r="E103" s="34">
        <v>0</v>
      </c>
      <c r="F103" s="43">
        <f t="shared" si="4"/>
        <v>0</v>
      </c>
    </row>
    <row r="104" spans="2:6" ht="26.25" thickBot="1" x14ac:dyDescent="0.3">
      <c r="B104" s="37" t="s">
        <v>92</v>
      </c>
      <c r="C104" s="17" t="s">
        <v>70</v>
      </c>
      <c r="D104" s="26">
        <v>90</v>
      </c>
      <c r="E104" s="34">
        <v>0</v>
      </c>
      <c r="F104" s="43">
        <f t="shared" si="4"/>
        <v>0</v>
      </c>
    </row>
    <row r="105" spans="2:6" ht="26.25" thickBot="1" x14ac:dyDescent="0.3">
      <c r="B105" s="37" t="s">
        <v>93</v>
      </c>
      <c r="C105" s="17" t="s">
        <v>70</v>
      </c>
      <c r="D105" s="26">
        <v>1200</v>
      </c>
      <c r="E105" s="34">
        <v>0</v>
      </c>
      <c r="F105" s="43">
        <f t="shared" si="4"/>
        <v>0</v>
      </c>
    </row>
    <row r="106" spans="2:6" ht="26.25" thickBot="1" x14ac:dyDescent="0.3">
      <c r="B106" s="37" t="s">
        <v>94</v>
      </c>
      <c r="C106" s="17" t="s">
        <v>70</v>
      </c>
      <c r="D106" s="26">
        <v>600</v>
      </c>
      <c r="E106" s="34">
        <v>0</v>
      </c>
      <c r="F106" s="43">
        <f t="shared" si="4"/>
        <v>0</v>
      </c>
    </row>
    <row r="107" spans="2:6" ht="15.75" thickBot="1" x14ac:dyDescent="0.3">
      <c r="B107" s="37" t="s">
        <v>95</v>
      </c>
      <c r="C107" s="17" t="s">
        <v>4</v>
      </c>
      <c r="D107" s="26">
        <v>30</v>
      </c>
      <c r="E107" s="34">
        <v>0</v>
      </c>
      <c r="F107" s="43">
        <f t="shared" si="4"/>
        <v>0</v>
      </c>
    </row>
    <row r="108" spans="2:6" ht="26.25" thickBot="1" x14ac:dyDescent="0.3">
      <c r="B108" s="37" t="s">
        <v>96</v>
      </c>
      <c r="C108" s="17" t="s">
        <v>4</v>
      </c>
      <c r="D108" s="26">
        <v>20</v>
      </c>
      <c r="E108" s="34">
        <v>0</v>
      </c>
      <c r="F108" s="43">
        <f t="shared" si="4"/>
        <v>0</v>
      </c>
    </row>
    <row r="109" spans="2:6" ht="26.25" thickBot="1" x14ac:dyDescent="0.3">
      <c r="B109" s="37" t="s">
        <v>97</v>
      </c>
      <c r="C109" s="17" t="s">
        <v>70</v>
      </c>
      <c r="D109" s="26">
        <v>450</v>
      </c>
      <c r="E109" s="34">
        <v>0</v>
      </c>
      <c r="F109" s="43">
        <f t="shared" si="4"/>
        <v>0</v>
      </c>
    </row>
    <row r="110" spans="2:6" ht="15.75" thickBot="1" x14ac:dyDescent="0.3">
      <c r="B110" s="37" t="s">
        <v>98</v>
      </c>
      <c r="C110" s="17" t="s">
        <v>4</v>
      </c>
      <c r="D110" s="26">
        <v>15</v>
      </c>
      <c r="E110" s="34">
        <v>0</v>
      </c>
      <c r="F110" s="43">
        <f t="shared" si="4"/>
        <v>0</v>
      </c>
    </row>
    <row r="111" spans="2:6" ht="15.75" thickBot="1" x14ac:dyDescent="0.3">
      <c r="B111" s="74" t="s">
        <v>99</v>
      </c>
      <c r="C111" s="75"/>
      <c r="D111" s="75"/>
      <c r="E111" s="75"/>
      <c r="F111" s="76"/>
    </row>
    <row r="112" spans="2:6" ht="26.25" thickBot="1" x14ac:dyDescent="0.3">
      <c r="B112" s="44" t="s">
        <v>100</v>
      </c>
      <c r="C112" s="17" t="s">
        <v>4</v>
      </c>
      <c r="D112" s="26">
        <v>829</v>
      </c>
      <c r="E112" s="34">
        <v>0</v>
      </c>
      <c r="F112" s="43">
        <f t="shared" si="4"/>
        <v>0</v>
      </c>
    </row>
    <row r="113" spans="2:6" ht="15.75" thickBot="1" x14ac:dyDescent="0.3">
      <c r="B113" s="45" t="s">
        <v>101</v>
      </c>
      <c r="C113" s="17" t="s">
        <v>102</v>
      </c>
      <c r="D113" s="46">
        <v>200</v>
      </c>
      <c r="E113" s="34">
        <v>0</v>
      </c>
      <c r="F113" s="43">
        <f t="shared" si="4"/>
        <v>0</v>
      </c>
    </row>
    <row r="114" spans="2:6" ht="15.75" thickBot="1" x14ac:dyDescent="0.3">
      <c r="B114" s="37" t="s">
        <v>103</v>
      </c>
      <c r="C114" s="17" t="s">
        <v>104</v>
      </c>
      <c r="D114" s="26">
        <v>50</v>
      </c>
      <c r="E114" s="34">
        <v>0</v>
      </c>
      <c r="F114" s="43">
        <f t="shared" si="4"/>
        <v>0</v>
      </c>
    </row>
    <row r="115" spans="2:6" ht="15.75" thickBot="1" x14ac:dyDescent="0.3">
      <c r="B115" s="37" t="s">
        <v>105</v>
      </c>
      <c r="C115" s="17" t="s">
        <v>102</v>
      </c>
      <c r="D115" s="26">
        <v>30</v>
      </c>
      <c r="E115" s="34">
        <v>0</v>
      </c>
      <c r="F115" s="43">
        <f t="shared" si="4"/>
        <v>0</v>
      </c>
    </row>
    <row r="116" spans="2:6" ht="15.75" thickBot="1" x14ac:dyDescent="0.3">
      <c r="B116" s="37" t="s">
        <v>106</v>
      </c>
      <c r="C116" s="17" t="s">
        <v>102</v>
      </c>
      <c r="D116" s="26">
        <v>60</v>
      </c>
      <c r="E116" s="34">
        <v>0</v>
      </c>
      <c r="F116" s="43">
        <f t="shared" si="4"/>
        <v>0</v>
      </c>
    </row>
    <row r="117" spans="2:6" ht="15.75" thickBot="1" x14ac:dyDescent="0.3">
      <c r="B117" s="37" t="s">
        <v>107</v>
      </c>
      <c r="C117" s="17" t="s">
        <v>4</v>
      </c>
      <c r="D117" s="26">
        <v>30</v>
      </c>
      <c r="E117" s="34">
        <v>0</v>
      </c>
      <c r="F117" s="43">
        <f t="shared" si="4"/>
        <v>0</v>
      </c>
    </row>
    <row r="118" spans="2:6" ht="15.75" thickBot="1" x14ac:dyDescent="0.3">
      <c r="B118" s="37" t="s">
        <v>108</v>
      </c>
      <c r="C118" s="17" t="s">
        <v>70</v>
      </c>
      <c r="D118" s="26">
        <v>2000</v>
      </c>
      <c r="E118" s="34">
        <v>0</v>
      </c>
      <c r="F118" s="43">
        <f t="shared" si="4"/>
        <v>0</v>
      </c>
    </row>
    <row r="119" spans="2:6" ht="15.75" thickBot="1" x14ac:dyDescent="0.3">
      <c r="B119" s="37" t="s">
        <v>109</v>
      </c>
      <c r="C119" s="17" t="s">
        <v>70</v>
      </c>
      <c r="D119" s="26">
        <v>3000</v>
      </c>
      <c r="E119" s="34">
        <v>0</v>
      </c>
      <c r="F119" s="43">
        <f t="shared" si="4"/>
        <v>0</v>
      </c>
    </row>
    <row r="120" spans="2:6" ht="15.75" thickBot="1" x14ac:dyDescent="0.3">
      <c r="B120" s="85" t="s">
        <v>110</v>
      </c>
      <c r="C120" s="86"/>
      <c r="D120" s="86"/>
      <c r="E120" s="86"/>
      <c r="F120" s="87"/>
    </row>
    <row r="121" spans="2:6" ht="15.75" thickBot="1" x14ac:dyDescent="0.3">
      <c r="B121" s="47" t="s">
        <v>111</v>
      </c>
      <c r="C121" s="48" t="s">
        <v>4</v>
      </c>
      <c r="D121" s="46">
        <v>100</v>
      </c>
      <c r="E121" s="35">
        <v>0</v>
      </c>
      <c r="F121" s="43">
        <f t="shared" si="4"/>
        <v>0</v>
      </c>
    </row>
    <row r="122" spans="2:6" ht="15.75" thickBot="1" x14ac:dyDescent="0.3">
      <c r="B122" s="47" t="s">
        <v>112</v>
      </c>
      <c r="C122" s="48" t="s">
        <v>4</v>
      </c>
      <c r="D122" s="46">
        <v>100</v>
      </c>
      <c r="E122" s="35">
        <v>0</v>
      </c>
      <c r="F122" s="43">
        <f t="shared" si="4"/>
        <v>0</v>
      </c>
    </row>
    <row r="123" spans="2:6" ht="15.75" thickBot="1" x14ac:dyDescent="0.3">
      <c r="B123" s="47" t="s">
        <v>113</v>
      </c>
      <c r="C123" s="48" t="s">
        <v>4</v>
      </c>
      <c r="D123" s="46">
        <v>200</v>
      </c>
      <c r="E123" s="35">
        <v>0</v>
      </c>
      <c r="F123" s="43">
        <f t="shared" si="4"/>
        <v>0</v>
      </c>
    </row>
    <row r="124" spans="2:6" ht="15.75" thickBot="1" x14ac:dyDescent="0.3">
      <c r="B124" s="47" t="s">
        <v>114</v>
      </c>
      <c r="C124" s="48" t="s">
        <v>4</v>
      </c>
      <c r="D124" s="46">
        <v>50</v>
      </c>
      <c r="E124" s="35">
        <v>0</v>
      </c>
      <c r="F124" s="43">
        <f t="shared" si="4"/>
        <v>0</v>
      </c>
    </row>
    <row r="125" spans="2:6" ht="15.75" thickBot="1" x14ac:dyDescent="0.3">
      <c r="B125" s="47" t="s">
        <v>115</v>
      </c>
      <c r="C125" s="48" t="s">
        <v>4</v>
      </c>
      <c r="D125" s="46">
        <v>75</v>
      </c>
      <c r="E125" s="35">
        <v>0</v>
      </c>
      <c r="F125" s="43">
        <f t="shared" si="4"/>
        <v>0</v>
      </c>
    </row>
    <row r="126" spans="2:6" ht="15.75" thickBot="1" x14ac:dyDescent="0.3">
      <c r="B126" s="47" t="s">
        <v>116</v>
      </c>
      <c r="C126" s="48" t="s">
        <v>4</v>
      </c>
      <c r="D126" s="46">
        <v>75</v>
      </c>
      <c r="E126" s="35">
        <v>0</v>
      </c>
      <c r="F126" s="43">
        <f t="shared" si="4"/>
        <v>0</v>
      </c>
    </row>
    <row r="127" spans="2:6" ht="15.75" thickBot="1" x14ac:dyDescent="0.3">
      <c r="B127" s="47" t="s">
        <v>117</v>
      </c>
      <c r="C127" s="48" t="s">
        <v>4</v>
      </c>
      <c r="D127" s="46">
        <v>25</v>
      </c>
      <c r="E127" s="36">
        <v>0</v>
      </c>
      <c r="F127" s="43">
        <f t="shared" si="4"/>
        <v>0</v>
      </c>
    </row>
    <row r="128" spans="2:6" ht="15.75" thickBot="1" x14ac:dyDescent="0.3">
      <c r="B128" s="47" t="s">
        <v>118</v>
      </c>
      <c r="C128" s="48" t="s">
        <v>4</v>
      </c>
      <c r="D128" s="46">
        <v>40</v>
      </c>
      <c r="E128" s="35">
        <v>0</v>
      </c>
      <c r="F128" s="43">
        <f t="shared" si="4"/>
        <v>0</v>
      </c>
    </row>
    <row r="129" spans="2:6" ht="15.75" thickBot="1" x14ac:dyDescent="0.3">
      <c r="B129" s="47" t="s">
        <v>119</v>
      </c>
      <c r="C129" s="48" t="s">
        <v>4</v>
      </c>
      <c r="D129" s="46">
        <v>30</v>
      </c>
      <c r="E129" s="35">
        <v>0</v>
      </c>
      <c r="F129" s="43">
        <f t="shared" si="4"/>
        <v>0</v>
      </c>
    </row>
    <row r="130" spans="2:6" ht="15.75" thickBot="1" x14ac:dyDescent="0.3">
      <c r="B130" s="47" t="s">
        <v>120</v>
      </c>
      <c r="C130" s="48" t="s">
        <v>4</v>
      </c>
      <c r="D130" s="46">
        <v>25</v>
      </c>
      <c r="E130" s="35">
        <v>0</v>
      </c>
      <c r="F130" s="43">
        <f t="shared" si="4"/>
        <v>0</v>
      </c>
    </row>
    <row r="131" spans="2:6" ht="15.75" thickBot="1" x14ac:dyDescent="0.3">
      <c r="B131" s="47" t="s">
        <v>121</v>
      </c>
      <c r="C131" s="48" t="s">
        <v>4</v>
      </c>
      <c r="D131" s="46">
        <v>100</v>
      </c>
      <c r="E131" s="35">
        <v>0</v>
      </c>
      <c r="F131" s="43">
        <f t="shared" si="4"/>
        <v>0</v>
      </c>
    </row>
    <row r="132" spans="2:6" ht="15.75" thickBot="1" x14ac:dyDescent="0.3">
      <c r="B132" s="47" t="s">
        <v>122</v>
      </c>
      <c r="C132" s="48" t="s">
        <v>4</v>
      </c>
      <c r="D132" s="46">
        <v>50</v>
      </c>
      <c r="E132" s="35">
        <v>0</v>
      </c>
      <c r="F132" s="43">
        <f t="shared" si="4"/>
        <v>0</v>
      </c>
    </row>
    <row r="133" spans="2:6" ht="15.75" thickBot="1" x14ac:dyDescent="0.3">
      <c r="B133" s="47" t="s">
        <v>123</v>
      </c>
      <c r="C133" s="48" t="s">
        <v>4</v>
      </c>
      <c r="D133" s="46">
        <v>15</v>
      </c>
      <c r="E133" s="35">
        <v>0</v>
      </c>
      <c r="F133" s="43">
        <f t="shared" si="4"/>
        <v>0</v>
      </c>
    </row>
    <row r="134" spans="2:6" ht="15.75" thickBot="1" x14ac:dyDescent="0.3">
      <c r="B134" s="47" t="s">
        <v>124</v>
      </c>
      <c r="C134" s="48" t="s">
        <v>4</v>
      </c>
      <c r="D134" s="46">
        <v>10</v>
      </c>
      <c r="E134" s="35">
        <v>0</v>
      </c>
      <c r="F134" s="43">
        <f t="shared" si="4"/>
        <v>0</v>
      </c>
    </row>
    <row r="135" spans="2:6" ht="15.75" thickBot="1" x14ac:dyDescent="0.3">
      <c r="B135" s="47" t="s">
        <v>125</v>
      </c>
      <c r="C135" s="48" t="s">
        <v>4</v>
      </c>
      <c r="D135" s="46">
        <v>50</v>
      </c>
      <c r="E135" s="36">
        <v>0</v>
      </c>
      <c r="F135" s="43">
        <f t="shared" si="4"/>
        <v>0</v>
      </c>
    </row>
    <row r="136" spans="2:6" ht="15.75" thickBot="1" x14ac:dyDescent="0.3">
      <c r="B136" s="47" t="s">
        <v>126</v>
      </c>
      <c r="C136" s="48" t="s">
        <v>4</v>
      </c>
      <c r="D136" s="46">
        <v>10</v>
      </c>
      <c r="E136" s="35">
        <v>0</v>
      </c>
      <c r="F136" s="43">
        <f t="shared" si="4"/>
        <v>0</v>
      </c>
    </row>
    <row r="137" spans="2:6" ht="15.75" thickBot="1" x14ac:dyDescent="0.3">
      <c r="B137" s="47" t="s">
        <v>127</v>
      </c>
      <c r="C137" s="48" t="s">
        <v>4</v>
      </c>
      <c r="D137" s="46">
        <v>10</v>
      </c>
      <c r="E137" s="35">
        <v>0</v>
      </c>
      <c r="F137" s="43">
        <f t="shared" si="4"/>
        <v>0</v>
      </c>
    </row>
    <row r="138" spans="2:6" ht="15.75" thickBot="1" x14ac:dyDescent="0.3">
      <c r="B138" s="47" t="s">
        <v>128</v>
      </c>
      <c r="C138" s="48" t="s">
        <v>4</v>
      </c>
      <c r="D138" s="46">
        <v>1</v>
      </c>
      <c r="E138" s="35">
        <v>0</v>
      </c>
      <c r="F138" s="43">
        <f t="shared" si="4"/>
        <v>0</v>
      </c>
    </row>
    <row r="139" spans="2:6" ht="15.75" thickBot="1" x14ac:dyDescent="0.3">
      <c r="B139" s="47" t="s">
        <v>129</v>
      </c>
      <c r="C139" s="48" t="s">
        <v>4</v>
      </c>
      <c r="D139" s="46">
        <v>1</v>
      </c>
      <c r="E139" s="35">
        <v>0</v>
      </c>
      <c r="F139" s="43">
        <f t="shared" si="4"/>
        <v>0</v>
      </c>
    </row>
    <row r="140" spans="2:6" ht="15.75" thickBot="1" x14ac:dyDescent="0.3">
      <c r="B140" s="74" t="s">
        <v>130</v>
      </c>
      <c r="C140" s="75"/>
      <c r="D140" s="75"/>
      <c r="E140" s="75"/>
      <c r="F140" s="76"/>
    </row>
    <row r="141" spans="2:6" ht="15.75" thickBot="1" x14ac:dyDescent="0.3">
      <c r="B141" s="90" t="s">
        <v>131</v>
      </c>
      <c r="C141" s="17" t="s">
        <v>102</v>
      </c>
      <c r="D141" s="26">
        <v>20</v>
      </c>
      <c r="E141" s="34">
        <v>0</v>
      </c>
      <c r="F141" s="43">
        <f t="shared" si="4"/>
        <v>0</v>
      </c>
    </row>
    <row r="142" spans="2:6" ht="15.75" thickBot="1" x14ac:dyDescent="0.3">
      <c r="B142" s="73"/>
      <c r="C142" s="17" t="s">
        <v>104</v>
      </c>
      <c r="D142" s="26">
        <v>10</v>
      </c>
      <c r="E142" s="34">
        <v>0</v>
      </c>
      <c r="F142" s="43">
        <f t="shared" si="4"/>
        <v>0</v>
      </c>
    </row>
    <row r="143" spans="2:6" ht="15.75" thickBot="1" x14ac:dyDescent="0.3">
      <c r="B143" s="72" t="s">
        <v>132</v>
      </c>
      <c r="C143" s="17" t="s">
        <v>102</v>
      </c>
      <c r="D143" s="26">
        <v>20</v>
      </c>
      <c r="E143" s="34">
        <v>0</v>
      </c>
      <c r="F143" s="43">
        <f t="shared" si="4"/>
        <v>0</v>
      </c>
    </row>
    <row r="144" spans="2:6" ht="15.75" thickBot="1" x14ac:dyDescent="0.3">
      <c r="B144" s="73"/>
      <c r="C144" s="17" t="s">
        <v>104</v>
      </c>
      <c r="D144" s="26">
        <v>10</v>
      </c>
      <c r="E144" s="34">
        <v>0</v>
      </c>
      <c r="F144" s="43">
        <f t="shared" si="4"/>
        <v>0</v>
      </c>
    </row>
    <row r="145" spans="2:6" ht="15.75" thickBot="1" x14ac:dyDescent="0.3">
      <c r="B145" s="47" t="s">
        <v>133</v>
      </c>
      <c r="C145" s="17" t="s">
        <v>70</v>
      </c>
      <c r="D145" s="26">
        <v>7180</v>
      </c>
      <c r="E145" s="34">
        <v>0</v>
      </c>
      <c r="F145" s="43">
        <f t="shared" si="4"/>
        <v>0</v>
      </c>
    </row>
    <row r="146" spans="2:6" ht="15.75" thickBot="1" x14ac:dyDescent="0.3">
      <c r="B146" s="47" t="s">
        <v>134</v>
      </c>
      <c r="C146" s="17" t="s">
        <v>4</v>
      </c>
      <c r="D146" s="26">
        <v>90</v>
      </c>
      <c r="E146" s="34">
        <v>0</v>
      </c>
      <c r="F146" s="43">
        <f t="shared" si="4"/>
        <v>0</v>
      </c>
    </row>
    <row r="147" spans="2:6" ht="26.25" thickBot="1" x14ac:dyDescent="0.3">
      <c r="B147" s="49" t="s">
        <v>135</v>
      </c>
      <c r="C147" s="17" t="s">
        <v>4</v>
      </c>
      <c r="D147" s="26">
        <v>1</v>
      </c>
      <c r="E147" s="34">
        <v>0</v>
      </c>
      <c r="F147" s="43">
        <f t="shared" si="4"/>
        <v>0</v>
      </c>
    </row>
    <row r="148" spans="2:6" ht="26.25" thickBot="1" x14ac:dyDescent="0.3">
      <c r="B148" s="50" t="s">
        <v>136</v>
      </c>
      <c r="C148" s="17" t="s">
        <v>4</v>
      </c>
      <c r="D148" s="26">
        <v>4</v>
      </c>
      <c r="E148" s="34">
        <v>0</v>
      </c>
      <c r="F148" s="43">
        <f t="shared" si="4"/>
        <v>0</v>
      </c>
    </row>
    <row r="149" spans="2:6" ht="26.25" thickBot="1" x14ac:dyDescent="0.3">
      <c r="B149" s="47" t="s">
        <v>137</v>
      </c>
      <c r="C149" s="17" t="s">
        <v>4</v>
      </c>
      <c r="D149" s="26">
        <v>17</v>
      </c>
      <c r="E149" s="34">
        <v>0</v>
      </c>
      <c r="F149" s="43">
        <f t="shared" si="4"/>
        <v>0</v>
      </c>
    </row>
    <row r="150" spans="2:6" ht="26.25" thickBot="1" x14ac:dyDescent="0.3">
      <c r="B150" s="47" t="s">
        <v>138</v>
      </c>
      <c r="C150" s="17" t="s">
        <v>4</v>
      </c>
      <c r="D150" s="26">
        <v>64</v>
      </c>
      <c r="E150" s="34">
        <v>0</v>
      </c>
      <c r="F150" s="43">
        <f t="shared" si="4"/>
        <v>0</v>
      </c>
    </row>
    <row r="151" spans="2:6" ht="26.25" thickBot="1" x14ac:dyDescent="0.3">
      <c r="B151" s="47" t="s">
        <v>139</v>
      </c>
      <c r="C151" s="17" t="s">
        <v>4</v>
      </c>
      <c r="D151" s="26">
        <v>20</v>
      </c>
      <c r="E151" s="34">
        <v>0</v>
      </c>
      <c r="F151" s="43">
        <f t="shared" si="4"/>
        <v>0</v>
      </c>
    </row>
    <row r="152" spans="2:6" ht="15.75" thickBot="1" x14ac:dyDescent="0.3">
      <c r="B152" s="47" t="s">
        <v>140</v>
      </c>
      <c r="C152" s="17" t="s">
        <v>4</v>
      </c>
      <c r="D152" s="26">
        <v>29</v>
      </c>
      <c r="E152" s="34">
        <v>0</v>
      </c>
      <c r="F152" s="43">
        <f t="shared" si="4"/>
        <v>0</v>
      </c>
    </row>
    <row r="153" spans="2:6" ht="15.75" thickBot="1" x14ac:dyDescent="0.3">
      <c r="B153" s="47" t="s">
        <v>141</v>
      </c>
      <c r="C153" s="17" t="s">
        <v>4</v>
      </c>
      <c r="D153" s="26">
        <v>13</v>
      </c>
      <c r="E153" s="34">
        <v>0</v>
      </c>
      <c r="F153" s="43">
        <f t="shared" si="4"/>
        <v>0</v>
      </c>
    </row>
    <row r="154" spans="2:6" ht="15.75" thickBot="1" x14ac:dyDescent="0.3">
      <c r="B154" s="47" t="s">
        <v>142</v>
      </c>
      <c r="C154" s="17" t="s">
        <v>4</v>
      </c>
      <c r="D154" s="26">
        <v>20</v>
      </c>
      <c r="E154" s="34">
        <v>0</v>
      </c>
      <c r="F154" s="43">
        <f t="shared" ref="F154:F156" si="5">D154*E154</f>
        <v>0</v>
      </c>
    </row>
    <row r="155" spans="2:6" ht="15.75" thickBot="1" x14ac:dyDescent="0.3">
      <c r="B155" s="47" t="s">
        <v>143</v>
      </c>
      <c r="C155" s="17" t="s">
        <v>4</v>
      </c>
      <c r="D155" s="26">
        <v>13</v>
      </c>
      <c r="E155" s="34">
        <v>0</v>
      </c>
      <c r="F155" s="43">
        <f t="shared" si="5"/>
        <v>0</v>
      </c>
    </row>
    <row r="156" spans="2:6" ht="15.75" thickBot="1" x14ac:dyDescent="0.3">
      <c r="B156" s="47" t="s">
        <v>144</v>
      </c>
      <c r="C156" s="17" t="s">
        <v>4</v>
      </c>
      <c r="D156" s="26">
        <v>1</v>
      </c>
      <c r="E156" s="34">
        <v>0</v>
      </c>
      <c r="F156" s="43">
        <f t="shared" si="5"/>
        <v>0</v>
      </c>
    </row>
    <row r="157" spans="2:6" ht="15.75" thickBot="1" x14ac:dyDescent="0.3">
      <c r="B157" s="74" t="s">
        <v>145</v>
      </c>
      <c r="C157" s="75"/>
      <c r="D157" s="75"/>
      <c r="E157" s="75"/>
      <c r="F157" s="76"/>
    </row>
    <row r="158" spans="2:6" ht="15.75" thickBot="1" x14ac:dyDescent="0.3">
      <c r="B158" s="47" t="s">
        <v>146</v>
      </c>
      <c r="C158" s="17" t="s">
        <v>4</v>
      </c>
      <c r="D158" s="26">
        <v>2</v>
      </c>
      <c r="E158" s="34">
        <v>0</v>
      </c>
      <c r="F158" s="43">
        <f t="shared" ref="F158:F159" si="6">D158*E158</f>
        <v>0</v>
      </c>
    </row>
    <row r="159" spans="2:6" ht="15.75" thickBot="1" x14ac:dyDescent="0.3">
      <c r="B159" s="47" t="s">
        <v>147</v>
      </c>
      <c r="C159" s="17" t="s">
        <v>4</v>
      </c>
      <c r="D159" s="26">
        <v>4</v>
      </c>
      <c r="E159" s="34">
        <v>0</v>
      </c>
      <c r="F159" s="43">
        <f t="shared" si="6"/>
        <v>0</v>
      </c>
    </row>
    <row r="160" spans="2:6" ht="15.75" thickBot="1" x14ac:dyDescent="0.3">
      <c r="B160" s="123" t="s">
        <v>148</v>
      </c>
      <c r="C160" s="124"/>
      <c r="D160" s="124"/>
      <c r="E160" s="125"/>
      <c r="F160" s="32">
        <f>SUM(F158:F159)+SUM(F141:F156)+SUM(F121:F139)+SUM(F112:F119)+SUM(F100:F110)+SUM(F74:F98)</f>
        <v>0</v>
      </c>
    </row>
    <row r="161" spans="1:6" x14ac:dyDescent="0.25">
      <c r="B161" s="8"/>
      <c r="C161" s="8"/>
      <c r="D161" s="8"/>
      <c r="E161" s="8"/>
      <c r="F161" s="8"/>
    </row>
    <row r="162" spans="1:6" x14ac:dyDescent="0.25">
      <c r="B162" s="7"/>
    </row>
    <row r="163" spans="1:6" x14ac:dyDescent="0.25">
      <c r="B163" s="51" t="s">
        <v>55</v>
      </c>
    </row>
    <row r="164" spans="1:6" x14ac:dyDescent="0.25">
      <c r="B164" s="51" t="s">
        <v>57</v>
      </c>
    </row>
    <row r="168" spans="1:6" x14ac:dyDescent="0.25">
      <c r="A168" s="4" t="s">
        <v>167</v>
      </c>
      <c r="B168" s="4"/>
    </row>
    <row r="169" spans="1:6" ht="15.75" thickBot="1" x14ac:dyDescent="0.3">
      <c r="A169" s="5"/>
    </row>
    <row r="170" spans="1:6" ht="26.25" thickBot="1" x14ac:dyDescent="0.3">
      <c r="A170" s="53" t="s">
        <v>163</v>
      </c>
      <c r="B170" s="54" t="s">
        <v>46</v>
      </c>
      <c r="C170" s="55" t="s">
        <v>0</v>
      </c>
      <c r="D170" s="55" t="s">
        <v>47</v>
      </c>
      <c r="E170" s="56" t="s">
        <v>160</v>
      </c>
      <c r="F170" s="56" t="s">
        <v>149</v>
      </c>
    </row>
    <row r="171" spans="1:6" ht="15.75" thickBot="1" x14ac:dyDescent="0.3">
      <c r="A171" s="57">
        <v>1</v>
      </c>
      <c r="B171" s="58" t="s">
        <v>150</v>
      </c>
      <c r="C171" s="59" t="s">
        <v>4</v>
      </c>
      <c r="D171" s="60">
        <v>1</v>
      </c>
      <c r="E171" s="52">
        <v>0</v>
      </c>
      <c r="F171" s="61">
        <f>D171*E171</f>
        <v>0</v>
      </c>
    </row>
    <row r="172" spans="1:6" ht="64.5" thickBot="1" x14ac:dyDescent="0.3">
      <c r="A172" s="57">
        <v>2</v>
      </c>
      <c r="B172" s="22" t="s">
        <v>151</v>
      </c>
      <c r="C172" s="59" t="s">
        <v>4</v>
      </c>
      <c r="D172" s="60">
        <v>800</v>
      </c>
      <c r="E172" s="52">
        <v>0</v>
      </c>
      <c r="F172" s="61">
        <f>D172*E172</f>
        <v>0</v>
      </c>
    </row>
    <row r="173" spans="1:6" ht="26.25" thickBot="1" x14ac:dyDescent="0.3">
      <c r="A173" s="57">
        <v>3</v>
      </c>
      <c r="B173" s="22" t="s">
        <v>152</v>
      </c>
      <c r="C173" s="59" t="s">
        <v>4</v>
      </c>
      <c r="D173" s="60">
        <v>1</v>
      </c>
      <c r="E173" s="52">
        <v>0</v>
      </c>
      <c r="F173" s="61">
        <f t="shared" ref="F173:F177" si="7">D173*E173</f>
        <v>0</v>
      </c>
    </row>
    <row r="174" spans="1:6" ht="26.25" thickBot="1" x14ac:dyDescent="0.3">
      <c r="A174" s="57">
        <v>4</v>
      </c>
      <c r="B174" s="22" t="s">
        <v>153</v>
      </c>
      <c r="C174" s="59" t="s">
        <v>4</v>
      </c>
      <c r="D174" s="60">
        <v>1</v>
      </c>
      <c r="E174" s="52">
        <v>0</v>
      </c>
      <c r="F174" s="61">
        <f t="shared" si="7"/>
        <v>0</v>
      </c>
    </row>
    <row r="175" spans="1:6" ht="26.25" thickBot="1" x14ac:dyDescent="0.3">
      <c r="A175" s="57">
        <v>5</v>
      </c>
      <c r="B175" s="22" t="s">
        <v>154</v>
      </c>
      <c r="C175" s="59" t="s">
        <v>4</v>
      </c>
      <c r="D175" s="60">
        <v>1</v>
      </c>
      <c r="E175" s="52">
        <v>0</v>
      </c>
      <c r="F175" s="61">
        <f t="shared" si="7"/>
        <v>0</v>
      </c>
    </row>
    <row r="176" spans="1:6" ht="26.25" thickBot="1" x14ac:dyDescent="0.3">
      <c r="A176" s="57">
        <v>6</v>
      </c>
      <c r="B176" s="22" t="s">
        <v>155</v>
      </c>
      <c r="C176" s="59" t="s">
        <v>4</v>
      </c>
      <c r="D176" s="60">
        <v>1</v>
      </c>
      <c r="E176" s="35">
        <v>0</v>
      </c>
      <c r="F176" s="61">
        <f t="shared" si="7"/>
        <v>0</v>
      </c>
    </row>
    <row r="177" spans="1:6" ht="15.75" thickBot="1" x14ac:dyDescent="0.3">
      <c r="A177" s="57">
        <v>7</v>
      </c>
      <c r="B177" s="22" t="s">
        <v>156</v>
      </c>
      <c r="C177" s="59" t="s">
        <v>4</v>
      </c>
      <c r="D177" s="60">
        <v>1</v>
      </c>
      <c r="E177" s="35">
        <v>0</v>
      </c>
      <c r="F177" s="61">
        <f t="shared" si="7"/>
        <v>0</v>
      </c>
    </row>
    <row r="178" spans="1:6" ht="15.75" thickBot="1" x14ac:dyDescent="0.3">
      <c r="A178" s="63"/>
      <c r="B178" s="123" t="s">
        <v>148</v>
      </c>
      <c r="C178" s="124"/>
      <c r="D178" s="124"/>
      <c r="E178" s="125"/>
      <c r="F178" s="62">
        <f>SUM(F171:F177)</f>
        <v>0</v>
      </c>
    </row>
    <row r="179" spans="1:6" x14ac:dyDescent="0.25">
      <c r="A179" s="9"/>
      <c r="B179" s="10"/>
      <c r="C179" s="11"/>
      <c r="D179" s="11"/>
      <c r="E179" s="9"/>
      <c r="F179" s="9"/>
    </row>
    <row r="180" spans="1:6" x14ac:dyDescent="0.25">
      <c r="A180" s="5"/>
    </row>
    <row r="181" spans="1:6" x14ac:dyDescent="0.25">
      <c r="B181" s="51" t="s">
        <v>55</v>
      </c>
    </row>
    <row r="182" spans="1:6" x14ac:dyDescent="0.25">
      <c r="B182" s="51" t="s">
        <v>57</v>
      </c>
    </row>
    <row r="183" spans="1:6" x14ac:dyDescent="0.25">
      <c r="A183" s="5"/>
    </row>
    <row r="185" spans="1:6" x14ac:dyDescent="0.25">
      <c r="A185" s="5"/>
      <c r="B185" s="12"/>
    </row>
    <row r="186" spans="1:6" x14ac:dyDescent="0.25">
      <c r="A186" s="4" t="s">
        <v>168</v>
      </c>
      <c r="B186" s="1"/>
      <c r="C186" s="1"/>
    </row>
    <row r="187" spans="1:6" ht="15.75" thickBot="1" x14ac:dyDescent="0.3">
      <c r="B187" s="1"/>
    </row>
    <row r="188" spans="1:6" x14ac:dyDescent="0.25">
      <c r="A188" s="128" t="s">
        <v>163</v>
      </c>
      <c r="B188" s="65" t="s">
        <v>46</v>
      </c>
      <c r="C188" s="67" t="s">
        <v>0</v>
      </c>
      <c r="D188" s="67" t="s">
        <v>47</v>
      </c>
      <c r="E188" s="67" t="s">
        <v>160</v>
      </c>
      <c r="F188" s="67" t="s">
        <v>149</v>
      </c>
    </row>
    <row r="189" spans="1:6" ht="15.75" thickBot="1" x14ac:dyDescent="0.3">
      <c r="A189" s="129"/>
      <c r="B189" s="66"/>
      <c r="C189" s="68"/>
      <c r="D189" s="68"/>
      <c r="E189" s="68"/>
      <c r="F189" s="68"/>
    </row>
    <row r="190" spans="1:6" ht="26.25" thickBot="1" x14ac:dyDescent="0.3">
      <c r="A190" s="57">
        <v>1</v>
      </c>
      <c r="B190" s="39" t="s">
        <v>172</v>
      </c>
      <c r="C190" s="17" t="s">
        <v>17</v>
      </c>
      <c r="D190" s="26">
        <v>1</v>
      </c>
      <c r="E190" s="13">
        <v>0</v>
      </c>
      <c r="F190" s="20">
        <f t="shared" ref="F190:F195" si="8">D190*E190</f>
        <v>0</v>
      </c>
    </row>
    <row r="191" spans="1:6" ht="15.75" thickBot="1" x14ac:dyDescent="0.3">
      <c r="A191" s="57">
        <v>2</v>
      </c>
      <c r="B191" s="39" t="s">
        <v>173</v>
      </c>
      <c r="C191" s="17" t="s">
        <v>17</v>
      </c>
      <c r="D191" s="26">
        <v>1</v>
      </c>
      <c r="E191" s="13">
        <v>0</v>
      </c>
      <c r="F191" s="20">
        <f t="shared" si="8"/>
        <v>0</v>
      </c>
    </row>
    <row r="192" spans="1:6" ht="15.75" thickBot="1" x14ac:dyDescent="0.3">
      <c r="A192" s="57">
        <v>3</v>
      </c>
      <c r="B192" s="39" t="s">
        <v>174</v>
      </c>
      <c r="C192" s="17" t="s">
        <v>17</v>
      </c>
      <c r="D192" s="26">
        <v>1</v>
      </c>
      <c r="E192" s="13">
        <v>0</v>
      </c>
      <c r="F192" s="20">
        <f t="shared" si="8"/>
        <v>0</v>
      </c>
    </row>
    <row r="193" spans="1:6" ht="26.25" thickBot="1" x14ac:dyDescent="0.3">
      <c r="A193" s="57">
        <v>4</v>
      </c>
      <c r="B193" s="39" t="s">
        <v>175</v>
      </c>
      <c r="C193" s="17" t="s">
        <v>17</v>
      </c>
      <c r="D193" s="26">
        <v>1</v>
      </c>
      <c r="E193" s="13">
        <v>0</v>
      </c>
      <c r="F193" s="20">
        <f t="shared" si="8"/>
        <v>0</v>
      </c>
    </row>
    <row r="194" spans="1:6" ht="15.75" thickBot="1" x14ac:dyDescent="0.3">
      <c r="A194" s="57" t="s">
        <v>170</v>
      </c>
      <c r="B194" s="39" t="s">
        <v>176</v>
      </c>
      <c r="C194" s="17" t="s">
        <v>17</v>
      </c>
      <c r="D194" s="26">
        <v>1</v>
      </c>
      <c r="E194" s="13">
        <v>0</v>
      </c>
      <c r="F194" s="20">
        <f t="shared" si="8"/>
        <v>0</v>
      </c>
    </row>
    <row r="195" spans="1:6" ht="15.75" thickBot="1" x14ac:dyDescent="0.3">
      <c r="A195" s="57" t="s">
        <v>171</v>
      </c>
      <c r="B195" s="39" t="s">
        <v>177</v>
      </c>
      <c r="C195" s="17" t="s">
        <v>17</v>
      </c>
      <c r="D195" s="26">
        <v>1</v>
      </c>
      <c r="E195" s="13">
        <v>0</v>
      </c>
      <c r="F195" s="20">
        <f t="shared" si="8"/>
        <v>0</v>
      </c>
    </row>
    <row r="196" spans="1:6" ht="15.75" thickBot="1" x14ac:dyDescent="0.3">
      <c r="A196" s="57"/>
      <c r="B196" s="69" t="s">
        <v>148</v>
      </c>
      <c r="C196" s="70"/>
      <c r="D196" s="70"/>
      <c r="E196" s="71"/>
      <c r="F196" s="64">
        <f>SUM(F190:F195)</f>
        <v>0</v>
      </c>
    </row>
    <row r="197" spans="1:6" x14ac:dyDescent="0.25">
      <c r="B197" s="1"/>
    </row>
    <row r="198" spans="1:6" x14ac:dyDescent="0.25">
      <c r="B198" s="1"/>
    </row>
    <row r="199" spans="1:6" x14ac:dyDescent="0.25">
      <c r="B199" s="51" t="s">
        <v>55</v>
      </c>
    </row>
    <row r="200" spans="1:6" x14ac:dyDescent="0.25">
      <c r="B200" s="51" t="s">
        <v>57</v>
      </c>
    </row>
  </sheetData>
  <sheetProtection password="9690" sheet="1" objects="1" scenarios="1"/>
  <mergeCells count="90">
    <mergeCell ref="B160:E160"/>
    <mergeCell ref="B178:E178"/>
    <mergeCell ref="D188:D189"/>
    <mergeCell ref="A4:F4"/>
    <mergeCell ref="A3:F3"/>
    <mergeCell ref="A188:A189"/>
    <mergeCell ref="C12:F12"/>
    <mergeCell ref="B58:E58"/>
    <mergeCell ref="B38:E38"/>
    <mergeCell ref="B39:E39"/>
    <mergeCell ref="B40:E40"/>
    <mergeCell ref="F34:F35"/>
    <mergeCell ref="A18:A19"/>
    <mergeCell ref="C18:C19"/>
    <mergeCell ref="D18:D19"/>
    <mergeCell ref="E18:E19"/>
    <mergeCell ref="F18:F19"/>
    <mergeCell ref="A29:A30"/>
    <mergeCell ref="C29:C30"/>
    <mergeCell ref="D29:D30"/>
    <mergeCell ref="E29:E30"/>
    <mergeCell ref="F29:F30"/>
    <mergeCell ref="A34:A35"/>
    <mergeCell ref="B34:B35"/>
    <mergeCell ref="C34:D34"/>
    <mergeCell ref="C35:D35"/>
    <mergeCell ref="E34:E35"/>
    <mergeCell ref="A13:A14"/>
    <mergeCell ref="C13:C14"/>
    <mergeCell ref="D13:D14"/>
    <mergeCell ref="E13:E14"/>
    <mergeCell ref="F13:F14"/>
    <mergeCell ref="A15:A16"/>
    <mergeCell ref="C15:C16"/>
    <mergeCell ref="D15:D16"/>
    <mergeCell ref="E15:E16"/>
    <mergeCell ref="F15:F16"/>
    <mergeCell ref="B1:F1"/>
    <mergeCell ref="A52:A53"/>
    <mergeCell ref="B52:B53"/>
    <mergeCell ref="C52:C53"/>
    <mergeCell ref="D52:D53"/>
    <mergeCell ref="A50:F50"/>
    <mergeCell ref="B9:B10"/>
    <mergeCell ref="B13:B14"/>
    <mergeCell ref="B15:B16"/>
    <mergeCell ref="B18:B19"/>
    <mergeCell ref="B29:B30"/>
    <mergeCell ref="C37:D37"/>
    <mergeCell ref="C5:C6"/>
    <mergeCell ref="F7:F8"/>
    <mergeCell ref="A9:A10"/>
    <mergeCell ref="C9:C10"/>
    <mergeCell ref="D5:D6"/>
    <mergeCell ref="A7:A8"/>
    <mergeCell ref="B7:B8"/>
    <mergeCell ref="B140:F140"/>
    <mergeCell ref="B141:B142"/>
    <mergeCell ref="B61:F61"/>
    <mergeCell ref="B71:B72"/>
    <mergeCell ref="C71:C72"/>
    <mergeCell ref="B5:B6"/>
    <mergeCell ref="A5:A6"/>
    <mergeCell ref="E7:E8"/>
    <mergeCell ref="D9:D10"/>
    <mergeCell ref="E9:E10"/>
    <mergeCell ref="F9:F10"/>
    <mergeCell ref="C7:C8"/>
    <mergeCell ref="D7:D8"/>
    <mergeCell ref="B143:B144"/>
    <mergeCell ref="B157:F157"/>
    <mergeCell ref="D71:D72"/>
    <mergeCell ref="B73:F73"/>
    <mergeCell ref="C77:D77"/>
    <mergeCell ref="C78:D78"/>
    <mergeCell ref="C79:D79"/>
    <mergeCell ref="B84:B88"/>
    <mergeCell ref="C84:D84"/>
    <mergeCell ref="C85:D85"/>
    <mergeCell ref="C86:D86"/>
    <mergeCell ref="C87:D87"/>
    <mergeCell ref="C88:D88"/>
    <mergeCell ref="B99:F99"/>
    <mergeCell ref="B111:F111"/>
    <mergeCell ref="B120:F120"/>
    <mergeCell ref="B188:B189"/>
    <mergeCell ref="C188:C189"/>
    <mergeCell ref="E188:E189"/>
    <mergeCell ref="F188:F189"/>
    <mergeCell ref="B196:E196"/>
  </mergeCells>
  <pageMargins left="0.7" right="0.7" top="0.75" bottom="0.75" header="0.3" footer="0.3"/>
  <pageSetup paperSize="9" scale="61" fitToHeight="0" orientation="portrait" r:id="rId1"/>
  <headerFooter>
    <oddHeader xml:space="preserve">&amp;LSpecifikacija ponudbene cene&amp;C
Izdelava strok. podlag, okoljskega poročila, DPN in investicijske zasnove za nadgradnjo žel. proge Ljubljana–Jesenice–d.m. v koridorju obstoječe proge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3</vt:i4>
      </vt:variant>
    </vt:vector>
  </HeadingPairs>
  <TitlesOfParts>
    <vt:vector size="4" baseType="lpstr">
      <vt:lpstr>List1</vt:lpstr>
      <vt:lpstr>List1!_Hlk159999988</vt:lpstr>
      <vt:lpstr>List1!_Toc41561686</vt:lpstr>
      <vt:lpstr>List1!OLE_LINK4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Mikluš Moran</dc:creator>
  <cp:lastModifiedBy>Darko Žuran</cp:lastModifiedBy>
  <cp:lastPrinted>2020-06-16T08:38:54Z</cp:lastPrinted>
  <dcterms:created xsi:type="dcterms:W3CDTF">2020-06-09T13:58:09Z</dcterms:created>
  <dcterms:modified xsi:type="dcterms:W3CDTF">2020-07-23T09:47:20Z</dcterms:modified>
</cp:coreProperties>
</file>